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haredocs/projects/pocprogram/pd/Market Readiness/Industry Testing/"/>
    </mc:Choice>
  </mc:AlternateContent>
  <bookViews>
    <workbookView xWindow="0" yWindow="0" windowWidth="28800" windowHeight="11820"/>
  </bookViews>
  <sheets>
    <sheet name="Version Control" sheetId="36" r:id="rId1"/>
    <sheet name="REFERENCES" sheetId="28" r:id="rId2"/>
    <sheet name="CATS and WIGS" sheetId="1" r:id="rId3"/>
    <sheet name="Prerequisites" sheetId="33" r:id="rId4"/>
    <sheet name="FUNCTIONAL" sheetId="34" r:id="rId5"/>
    <sheet name="Cycle 1 Calendar" sheetId="41" r:id="rId6"/>
    <sheet name="Participant Test Partners" sheetId="45" r:id="rId7"/>
    <sheet name="Participant Registration" sheetId="37" r:id="rId8"/>
    <sheet name="Cycle Dates" sheetId="38" r:id="rId9"/>
    <sheet name="Quick Reference Guide" sheetId="6" r:id="rId10"/>
    <sheet name="MSAT Transaction Type Codes" sheetId="7" r:id="rId11"/>
    <sheet name="Change Reason Codes - IP" sheetId="11" r:id="rId12"/>
    <sheet name="Change Request Codes - Events" sheetId="8" r:id="rId13"/>
    <sheet name="Retro- and Prospective CRs" sheetId="10" r:id="rId14"/>
    <sheet name="CR Life Cycle" sheetId="9" r:id="rId15"/>
    <sheet name="MSAT Reports" sheetId="27" r:id="rId16"/>
    <sheet name="Role Codes" sheetId="12" r:id="rId17"/>
    <sheet name="Jurisdiction Codes" sheetId="14" r:id="rId18"/>
    <sheet name="Objection Codes" sheetId="13" r:id="rId19"/>
    <sheet name="NMI Classification Codes" sheetId="15" r:id="rId20"/>
    <sheet name="Customer Classification Codes" sheetId="16" r:id="rId21"/>
    <sheet name="Customer Threshold Codes" sheetId="17" r:id="rId22"/>
    <sheet name="NMI Status Codes" sheetId="18" r:id="rId23"/>
    <sheet name="Datastream Status Codes" sheetId="19" r:id="rId24"/>
    <sheet name="Meter Register Status Codes" sheetId="20" r:id="rId25"/>
    <sheet name="Register Id Status Codes" sheetId="21" r:id="rId26"/>
    <sheet name="MI Type Codes" sheetId="22" r:id="rId27"/>
    <sheet name="Read Type Codes" sheetId="23" r:id="rId28"/>
    <sheet name="Read Type Code Valid Combos" sheetId="24" r:id="rId29"/>
    <sheet name="Field Validation Codes" sheetId="25" r:id="rId30"/>
    <sheet name="CATS Configuration Tables" sheetId="26" r:id="rId31"/>
  </sheets>
  <definedNames>
    <definedName name="_xlnm._FilterDatabase" localSheetId="2" hidden="1">'CATS and WIGS'!$B$5:$M$115</definedName>
    <definedName name="_xlnm._FilterDatabase" localSheetId="5" hidden="1">'Cycle 1 Calendar'!$A$3:$R$42</definedName>
    <definedName name="_xlnm._FilterDatabase" localSheetId="7" hidden="1">'Participant Registration'!$B$2:$L$26</definedName>
    <definedName name="_Ref222561252" localSheetId="11">'Change Reason Codes - IP'!$A$2</definedName>
    <definedName name="_Ref222561273" localSheetId="12">'Change Request Codes - Events'!$A$1</definedName>
    <definedName name="_Ref222561360" localSheetId="10">'MSAT Transaction Type Codes'!$A$1</definedName>
    <definedName name="_Ref222562013" localSheetId="17">'Jurisdiction Codes'!#REF!</definedName>
    <definedName name="_Ref222562013" localSheetId="16">'Role Codes'!#REF!</definedName>
    <definedName name="_Ref222562029" localSheetId="19">'NMI Classification Codes'!$A$1</definedName>
    <definedName name="_Toc222567551" localSheetId="27">'Read Type Codes'!$A$1</definedName>
    <definedName name="_Toc222567552" localSheetId="28">'Read Type Code Valid Combos'!$A$1</definedName>
    <definedName name="_Toc222567555" localSheetId="15">'MSAT Reports'!$A$1</definedName>
    <definedName name="OLE_LINK3" localSheetId="12">'Change Request Codes - Events'!$A$41</definedName>
    <definedName name="PP">#REF!</definedName>
    <definedName name="procedure">'CATS and WIGS'!$Q$1:$Q$3</definedName>
    <definedName name="TPP">'Participant Test Partners'!$C$3:$C$6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0" i="33" l="1"/>
  <c r="R30" i="33"/>
  <c r="Q30" i="33"/>
  <c r="P30" i="33"/>
  <c r="S29" i="33"/>
  <c r="R29" i="33"/>
  <c r="Q29" i="33"/>
  <c r="P29" i="33"/>
  <c r="S28" i="33"/>
  <c r="R28" i="33"/>
  <c r="Q28" i="33"/>
  <c r="P28" i="33"/>
  <c r="S27" i="33"/>
  <c r="R27" i="33"/>
  <c r="Q27" i="33"/>
  <c r="P27" i="33"/>
  <c r="S26" i="33"/>
  <c r="R26" i="33"/>
  <c r="Q26" i="33"/>
  <c r="P26" i="33"/>
  <c r="S23" i="33"/>
  <c r="R23" i="33"/>
  <c r="Q23" i="33"/>
  <c r="P23" i="33"/>
  <c r="S22" i="33"/>
  <c r="R22" i="33"/>
  <c r="Q22" i="33"/>
  <c r="P22" i="33"/>
  <c r="S21" i="33"/>
  <c r="R21" i="33"/>
  <c r="Q21" i="33"/>
  <c r="P21" i="33"/>
  <c r="S20" i="33"/>
  <c r="R20" i="33"/>
  <c r="Q20" i="33"/>
  <c r="P20" i="33"/>
  <c r="S19" i="33"/>
  <c r="R19" i="33"/>
  <c r="Q19" i="33"/>
  <c r="P19" i="33"/>
  <c r="S16" i="33"/>
  <c r="R16" i="33"/>
  <c r="Q16" i="33"/>
  <c r="P16" i="33"/>
  <c r="S15" i="33"/>
  <c r="R15" i="33"/>
  <c r="Q15" i="33"/>
  <c r="P15" i="33"/>
  <c r="S14" i="33"/>
  <c r="R14" i="33"/>
  <c r="Q14" i="33"/>
  <c r="P14" i="33"/>
  <c r="S13" i="33"/>
  <c r="R13" i="33"/>
  <c r="Q13" i="33"/>
  <c r="P13" i="33"/>
  <c r="P9" i="33"/>
  <c r="Q9" i="33"/>
  <c r="R9" i="33"/>
  <c r="S9" i="33"/>
  <c r="P10" i="33"/>
  <c r="Q10" i="33"/>
  <c r="R10" i="33"/>
  <c r="S10" i="33"/>
  <c r="Q8" i="33"/>
  <c r="R8" i="33"/>
  <c r="S8" i="33"/>
  <c r="P8" i="33"/>
  <c r="P5" i="33"/>
  <c r="Q5" i="33"/>
  <c r="R5" i="33"/>
  <c r="S5" i="33"/>
  <c r="P7" i="33"/>
  <c r="Q7" i="33"/>
  <c r="R7" i="33"/>
  <c r="S7" i="33"/>
  <c r="P12" i="33"/>
  <c r="Q12" i="33"/>
  <c r="R12" i="33"/>
  <c r="S12" i="33"/>
  <c r="P18" i="33"/>
  <c r="Q18" i="33"/>
  <c r="R18" i="33"/>
  <c r="S18" i="33"/>
  <c r="P25" i="33"/>
  <c r="Q25" i="33"/>
  <c r="R25" i="33"/>
  <c r="S25" i="33"/>
  <c r="P32" i="33"/>
  <c r="Q32" i="33"/>
  <c r="R32" i="33"/>
  <c r="S32" i="33"/>
  <c r="P35" i="33"/>
  <c r="Q35" i="33"/>
  <c r="R35" i="33"/>
  <c r="S35" i="33"/>
  <c r="P38" i="33"/>
  <c r="Q38" i="33"/>
  <c r="R38" i="33"/>
  <c r="S38" i="33"/>
  <c r="P41" i="33"/>
  <c r="Q41" i="33"/>
  <c r="R41" i="33"/>
  <c r="S41" i="33"/>
  <c r="P44" i="33"/>
  <c r="Q44" i="33"/>
  <c r="R44" i="33"/>
  <c r="S44" i="33"/>
  <c r="Q4" i="33"/>
  <c r="R4" i="33"/>
  <c r="S4" i="33"/>
  <c r="P4" i="33"/>
  <c r="L67" i="34"/>
  <c r="M67" i="34"/>
  <c r="N67" i="34"/>
  <c r="O67" i="34"/>
  <c r="L68" i="34"/>
  <c r="M68" i="34"/>
  <c r="N68" i="34"/>
  <c r="O68" i="34"/>
  <c r="L69" i="34"/>
  <c r="M69" i="34"/>
  <c r="N69" i="34"/>
  <c r="O69" i="34"/>
  <c r="L70" i="34"/>
  <c r="M70" i="34"/>
  <c r="N70" i="34"/>
  <c r="O70" i="34"/>
  <c r="L72" i="34"/>
  <c r="M72" i="34"/>
  <c r="N72" i="34"/>
  <c r="O72" i="34"/>
  <c r="L73" i="34"/>
  <c r="M73" i="34"/>
  <c r="N73" i="34"/>
  <c r="O73" i="34"/>
  <c r="L74" i="34"/>
  <c r="M74" i="34"/>
  <c r="N74" i="34"/>
  <c r="O74" i="34"/>
  <c r="L75" i="34"/>
  <c r="M75" i="34"/>
  <c r="N75" i="34"/>
  <c r="O75" i="34"/>
  <c r="L77" i="34"/>
  <c r="M77" i="34"/>
  <c r="N77" i="34"/>
  <c r="O77" i="34"/>
  <c r="L79" i="34"/>
  <c r="M79" i="34"/>
  <c r="N79" i="34"/>
  <c r="O79" i="34"/>
  <c r="L80" i="34"/>
  <c r="M80" i="34"/>
  <c r="N80" i="34"/>
  <c r="O80" i="34"/>
  <c r="L81" i="34"/>
  <c r="M81" i="34"/>
  <c r="N81" i="34"/>
  <c r="O81" i="34"/>
  <c r="L82" i="34"/>
  <c r="M82" i="34"/>
  <c r="N82" i="34"/>
  <c r="O82" i="34"/>
  <c r="L84" i="34"/>
  <c r="M84" i="34"/>
  <c r="N84" i="34"/>
  <c r="O84" i="34"/>
  <c r="L86" i="34"/>
  <c r="M86" i="34"/>
  <c r="N86" i="34"/>
  <c r="O86" i="34"/>
  <c r="L88" i="34"/>
  <c r="M88" i="34"/>
  <c r="N88" i="34"/>
  <c r="O88" i="34"/>
  <c r="L90" i="34"/>
  <c r="M90" i="34"/>
  <c r="N90" i="34"/>
  <c r="O90" i="34"/>
  <c r="L91" i="34"/>
  <c r="M91" i="34"/>
  <c r="N91" i="34"/>
  <c r="O91" i="34"/>
  <c r="L92" i="34"/>
  <c r="M92" i="34"/>
  <c r="N92" i="34"/>
  <c r="O92" i="34"/>
  <c r="L93" i="34"/>
  <c r="M93" i="34"/>
  <c r="N93" i="34"/>
  <c r="O93" i="34"/>
  <c r="L94" i="34"/>
  <c r="M94" i="34"/>
  <c r="N94" i="34"/>
  <c r="O94" i="34"/>
  <c r="L96" i="34"/>
  <c r="M96" i="34"/>
  <c r="N96" i="34"/>
  <c r="O96" i="34"/>
  <c r="L97" i="34"/>
  <c r="M97" i="34"/>
  <c r="N97" i="34"/>
  <c r="O97" i="34"/>
  <c r="L99" i="34"/>
  <c r="M99" i="34"/>
  <c r="N99" i="34"/>
  <c r="O99" i="34"/>
  <c r="L100" i="34"/>
  <c r="M100" i="34"/>
  <c r="N100" i="34"/>
  <c r="O100" i="34"/>
  <c r="L101" i="34"/>
  <c r="M101" i="34"/>
  <c r="N101" i="34"/>
  <c r="O101" i="34"/>
  <c r="L102" i="34"/>
  <c r="M102" i="34"/>
  <c r="N102" i="34"/>
  <c r="O102" i="34"/>
  <c r="L103" i="34"/>
  <c r="M103" i="34"/>
  <c r="N103" i="34"/>
  <c r="O103" i="34"/>
  <c r="L105" i="34"/>
  <c r="M105" i="34"/>
  <c r="N105" i="34"/>
  <c r="O105" i="34"/>
  <c r="L107" i="34"/>
  <c r="M107" i="34"/>
  <c r="N107" i="34"/>
  <c r="O107" i="34"/>
  <c r="L109" i="34"/>
  <c r="M109" i="34"/>
  <c r="N109" i="34"/>
  <c r="O109" i="34"/>
  <c r="L111" i="34"/>
  <c r="M111" i="34"/>
  <c r="N111" i="34"/>
  <c r="O111" i="34"/>
  <c r="L113" i="34"/>
  <c r="M113" i="34"/>
  <c r="N113" i="34"/>
  <c r="O113" i="34"/>
  <c r="L114" i="34"/>
  <c r="M114" i="34"/>
  <c r="N114" i="34"/>
  <c r="O114" i="34"/>
  <c r="L115" i="34"/>
  <c r="M115" i="34"/>
  <c r="N115" i="34"/>
  <c r="O115" i="34"/>
  <c r="L116" i="34"/>
  <c r="M116" i="34"/>
  <c r="N116" i="34"/>
  <c r="O116" i="34"/>
  <c r="L117" i="34"/>
  <c r="M117" i="34"/>
  <c r="N117" i="34"/>
  <c r="O117" i="34"/>
  <c r="L119" i="34"/>
  <c r="M119" i="34"/>
  <c r="N119" i="34"/>
  <c r="O119" i="34"/>
  <c r="L120" i="34"/>
  <c r="M120" i="34"/>
  <c r="N120" i="34"/>
  <c r="O120" i="34"/>
  <c r="L121" i="34"/>
  <c r="M121" i="34"/>
  <c r="N121" i="34"/>
  <c r="O121" i="34"/>
  <c r="L123" i="34"/>
  <c r="M123" i="34"/>
  <c r="N123" i="34"/>
  <c r="O123" i="34"/>
  <c r="L124" i="34"/>
  <c r="M124" i="34"/>
  <c r="N124" i="34"/>
  <c r="O124" i="34"/>
  <c r="L125" i="34"/>
  <c r="M125" i="34"/>
  <c r="N125" i="34"/>
  <c r="O125" i="34"/>
  <c r="L127" i="34"/>
  <c r="M127" i="34"/>
  <c r="N127" i="34"/>
  <c r="O127" i="34"/>
  <c r="O65" i="34"/>
  <c r="N65" i="34"/>
  <c r="M65" i="34"/>
  <c r="L65" i="34"/>
  <c r="O64" i="34"/>
  <c r="N64" i="34"/>
  <c r="M64" i="34"/>
  <c r="L64" i="34"/>
  <c r="O63" i="34"/>
  <c r="N63" i="34"/>
  <c r="M63" i="34"/>
  <c r="L63" i="34"/>
  <c r="O62" i="34"/>
  <c r="N62" i="34"/>
  <c r="M62" i="34"/>
  <c r="L62" i="34"/>
  <c r="O61" i="34"/>
  <c r="N61" i="34"/>
  <c r="M61" i="34"/>
  <c r="L61" i="34"/>
  <c r="O60" i="34"/>
  <c r="N60" i="34"/>
  <c r="M60" i="34"/>
  <c r="L60" i="34"/>
  <c r="O58" i="34"/>
  <c r="N58" i="34"/>
  <c r="M58" i="34"/>
  <c r="L58" i="34"/>
  <c r="O57" i="34"/>
  <c r="N57" i="34"/>
  <c r="M57" i="34"/>
  <c r="L57" i="34"/>
  <c r="O56" i="34"/>
  <c r="N56" i="34"/>
  <c r="M56" i="34"/>
  <c r="L56" i="34"/>
  <c r="O54" i="34"/>
  <c r="N54" i="34"/>
  <c r="M54" i="34"/>
  <c r="L54" i="34"/>
  <c r="O53" i="34"/>
  <c r="N53" i="34"/>
  <c r="M53" i="34"/>
  <c r="L53" i="34"/>
  <c r="O52" i="34"/>
  <c r="N52" i="34"/>
  <c r="M52" i="34"/>
  <c r="L52" i="34"/>
  <c r="O51" i="34"/>
  <c r="N51" i="34"/>
  <c r="M51" i="34"/>
  <c r="L51" i="34"/>
  <c r="O49" i="34"/>
  <c r="N49" i="34"/>
  <c r="M49" i="34"/>
  <c r="L49" i="34"/>
  <c r="O48" i="34"/>
  <c r="N48" i="34"/>
  <c r="M48" i="34"/>
  <c r="L48" i="34"/>
  <c r="O47" i="34"/>
  <c r="N47" i="34"/>
  <c r="M47" i="34"/>
  <c r="L47" i="34"/>
  <c r="O46" i="34"/>
  <c r="N46" i="34"/>
  <c r="M46" i="34"/>
  <c r="L46" i="34"/>
  <c r="O45" i="34"/>
  <c r="N45" i="34"/>
  <c r="M45" i="34"/>
  <c r="L45" i="34"/>
  <c r="O43" i="34"/>
  <c r="N43" i="34"/>
  <c r="M43" i="34"/>
  <c r="L43" i="34"/>
  <c r="O42" i="34"/>
  <c r="N42" i="34"/>
  <c r="M42" i="34"/>
  <c r="L42" i="34"/>
  <c r="O41" i="34"/>
  <c r="N41" i="34"/>
  <c r="M41" i="34"/>
  <c r="L41" i="34"/>
  <c r="O40" i="34"/>
  <c r="N40" i="34"/>
  <c r="M40" i="34"/>
  <c r="L40" i="34"/>
  <c r="O38" i="34"/>
  <c r="N38" i="34"/>
  <c r="M38" i="34"/>
  <c r="L38" i="34"/>
  <c r="O37" i="34"/>
  <c r="N37" i="34"/>
  <c r="M37" i="34"/>
  <c r="L37" i="34"/>
  <c r="O36" i="34"/>
  <c r="N36" i="34"/>
  <c r="M36" i="34"/>
  <c r="L36" i="34"/>
  <c r="O34" i="34"/>
  <c r="N34" i="34"/>
  <c r="M34" i="34"/>
  <c r="L34" i="34"/>
  <c r="O33" i="34"/>
  <c r="N33" i="34"/>
  <c r="M33" i="34"/>
  <c r="L33" i="34"/>
  <c r="O32" i="34"/>
  <c r="N32" i="34"/>
  <c r="M32" i="34"/>
  <c r="L32" i="34"/>
  <c r="O30" i="34"/>
  <c r="N30" i="34"/>
  <c r="M30" i="34"/>
  <c r="L30" i="34"/>
  <c r="L28" i="34"/>
  <c r="M28" i="34"/>
  <c r="N28" i="34"/>
  <c r="O28" i="34"/>
  <c r="L29" i="34"/>
  <c r="M29" i="34"/>
  <c r="N29" i="34"/>
  <c r="O29" i="34"/>
  <c r="O27" i="34"/>
  <c r="N27" i="34"/>
  <c r="M27" i="34"/>
  <c r="L27" i="34"/>
  <c r="L21" i="34"/>
  <c r="M21" i="34"/>
  <c r="N21" i="34"/>
  <c r="O21" i="34"/>
  <c r="L22" i="34"/>
  <c r="M22" i="34"/>
  <c r="N22" i="34"/>
  <c r="O22" i="34"/>
  <c r="L23" i="34"/>
  <c r="M23" i="34"/>
  <c r="N23" i="34"/>
  <c r="O23" i="34"/>
  <c r="L24" i="34"/>
  <c r="M24" i="34"/>
  <c r="N24" i="34"/>
  <c r="O24" i="34"/>
  <c r="L25" i="34"/>
  <c r="M25" i="34"/>
  <c r="N25" i="34"/>
  <c r="O25" i="34"/>
  <c r="O20" i="34"/>
  <c r="N20" i="34"/>
  <c r="M20" i="34"/>
  <c r="L20" i="34"/>
  <c r="O18" i="34"/>
  <c r="N18" i="34"/>
  <c r="M18" i="34"/>
  <c r="L18" i="34"/>
  <c r="O17" i="34"/>
  <c r="N17" i="34"/>
  <c r="M17" i="34"/>
  <c r="L17" i="34"/>
  <c r="O16" i="34"/>
  <c r="N16" i="34"/>
  <c r="M16" i="34"/>
  <c r="L16" i="34"/>
  <c r="O15" i="34"/>
  <c r="N15" i="34"/>
  <c r="M15" i="34"/>
  <c r="L15" i="34"/>
  <c r="O13" i="34"/>
  <c r="N13" i="34"/>
  <c r="M13" i="34"/>
  <c r="L13" i="34"/>
  <c r="O12" i="34"/>
  <c r="N12" i="34"/>
  <c r="M12" i="34"/>
  <c r="L12" i="34"/>
  <c r="O11" i="34"/>
  <c r="N11" i="34"/>
  <c r="M11" i="34"/>
  <c r="L11" i="34"/>
  <c r="O10" i="34"/>
  <c r="N10" i="34"/>
  <c r="M10" i="34"/>
  <c r="L10" i="34"/>
  <c r="O9" i="34"/>
  <c r="N9" i="34"/>
  <c r="M9" i="34"/>
  <c r="L9" i="34"/>
  <c r="L5" i="34"/>
  <c r="M5" i="34"/>
  <c r="N5" i="34"/>
  <c r="O5" i="34"/>
  <c r="L6" i="34"/>
  <c r="M6" i="34"/>
  <c r="N6" i="34"/>
  <c r="O6" i="34"/>
  <c r="L7" i="34"/>
  <c r="M7" i="34"/>
  <c r="N7" i="34"/>
  <c r="O7" i="34"/>
  <c r="M4" i="34"/>
  <c r="N4" i="34"/>
  <c r="O4" i="34"/>
  <c r="L4" i="34"/>
  <c r="M2" i="34"/>
  <c r="Q3" i="33" s="1"/>
  <c r="N2" i="34"/>
  <c r="R3" i="33" s="1"/>
  <c r="O2" i="34"/>
  <c r="S3" i="33" s="1"/>
  <c r="L2" i="34"/>
  <c r="P3" i="33" s="1"/>
  <c r="AB27" i="37" l="1"/>
  <c r="AB28" i="37" s="1"/>
  <c r="AA27" i="37"/>
  <c r="AA28" i="37" s="1"/>
  <c r="AB23" i="37"/>
  <c r="AB24" i="37" s="1"/>
  <c r="AB25" i="37" s="1"/>
  <c r="AA23" i="37"/>
  <c r="AA24" i="37" s="1"/>
  <c r="AA25" i="37" s="1"/>
  <c r="Z23" i="37"/>
  <c r="Z24" i="37" s="1"/>
  <c r="Z25" i="37" s="1"/>
  <c r="Y23" i="37"/>
  <c r="Y24" i="37" s="1"/>
  <c r="Y25" i="37" s="1"/>
  <c r="AB19" i="37"/>
  <c r="AB20" i="37" s="1"/>
  <c r="AB21" i="37" s="1"/>
  <c r="AB22" i="37" s="1"/>
  <c r="AA19" i="37"/>
  <c r="AA20" i="37" s="1"/>
  <c r="AA21" i="37" s="1"/>
  <c r="AA22" i="37" s="1"/>
  <c r="Z19" i="37"/>
  <c r="Z20" i="37" s="1"/>
  <c r="Z21" i="37" s="1"/>
  <c r="Z22" i="37" s="1"/>
  <c r="Y19" i="37"/>
  <c r="Y20" i="37" s="1"/>
  <c r="Y21" i="37" s="1"/>
  <c r="Y22" i="37" s="1"/>
  <c r="Z16" i="37"/>
  <c r="Z26" i="37" s="1"/>
  <c r="Y16" i="37"/>
  <c r="Y26" i="37" s="1"/>
  <c r="Z15" i="37"/>
  <c r="Y15" i="37"/>
  <c r="AA12" i="37"/>
  <c r="AA13" i="37" s="1"/>
  <c r="AA14" i="37" s="1"/>
  <c r="AA15" i="37" s="1"/>
  <c r="Z12" i="37"/>
  <c r="Z13" i="37" s="1"/>
  <c r="Z14" i="37" s="1"/>
  <c r="Y12" i="37"/>
  <c r="Y13" i="37" s="1"/>
  <c r="Y14" i="37" s="1"/>
  <c r="AB9" i="37"/>
  <c r="AB10" i="37" s="1"/>
  <c r="AB11" i="37" s="1"/>
  <c r="AA9" i="37"/>
  <c r="AA10" i="37" s="1"/>
  <c r="AA11" i="37" s="1"/>
  <c r="Z9" i="37"/>
  <c r="Z10" i="37" s="1"/>
  <c r="Z11" i="37" s="1"/>
  <c r="Y9" i="37"/>
  <c r="Y10" i="37" s="1"/>
  <c r="Y11" i="37" s="1"/>
  <c r="Y17" i="37" l="1"/>
  <c r="Z17" i="37"/>
  <c r="C49" i="41"/>
  <c r="C50" i="41"/>
  <c r="C51" i="41"/>
  <c r="C52" i="41"/>
  <c r="C53" i="41"/>
  <c r="C54" i="41"/>
  <c r="C55" i="41"/>
  <c r="C56" i="41"/>
  <c r="C48" i="41"/>
  <c r="B65" i="41"/>
  <c r="C42" i="41"/>
  <c r="C41" i="41"/>
  <c r="C40" i="41"/>
  <c r="C39" i="41"/>
  <c r="C38" i="41"/>
  <c r="C37" i="41"/>
  <c r="C36" i="41"/>
  <c r="C35" i="41"/>
  <c r="C34" i="41"/>
  <c r="C33" i="41"/>
  <c r="C32" i="41"/>
  <c r="C31" i="41"/>
  <c r="C30" i="41"/>
  <c r="C29" i="41"/>
  <c r="C28" i="41"/>
  <c r="C27" i="41"/>
  <c r="C26" i="41"/>
  <c r="C25" i="41"/>
  <c r="C24" i="41"/>
  <c r="C23" i="41"/>
  <c r="C22" i="41"/>
  <c r="C21" i="41"/>
  <c r="C20" i="41"/>
  <c r="C19" i="41"/>
  <c r="C18" i="41"/>
  <c r="C17" i="41"/>
  <c r="C16" i="41"/>
  <c r="C15" i="41"/>
  <c r="C14" i="41"/>
  <c r="C13" i="41"/>
  <c r="A12" i="41"/>
  <c r="B12" i="41"/>
  <c r="C12" i="41"/>
  <c r="A10" i="41"/>
  <c r="B10" i="41"/>
  <c r="C10" i="41"/>
  <c r="A11" i="41"/>
  <c r="B11" i="41"/>
  <c r="C11" i="41"/>
  <c r="A8" i="41"/>
  <c r="B8" i="41"/>
  <c r="C8" i="41"/>
  <c r="A9" i="41"/>
  <c r="B9" i="41"/>
  <c r="C9" i="41"/>
  <c r="A7" i="41"/>
  <c r="B7" i="41"/>
  <c r="C7" i="41"/>
  <c r="A6" i="41"/>
  <c r="B6" i="41"/>
  <c r="C6" i="41"/>
  <c r="A5" i="41"/>
  <c r="B5" i="41"/>
  <c r="C5" i="41"/>
  <c r="C4" i="41"/>
  <c r="B4" i="41"/>
  <c r="A4" i="41"/>
  <c r="Z27" i="37" l="1"/>
  <c r="Z18" i="37"/>
  <c r="Z28" i="37" s="1"/>
  <c r="Y27" i="37"/>
  <c r="Y18" i="37"/>
  <c r="Y28" i="37" s="1"/>
  <c r="D42" i="41"/>
  <c r="D41" i="41"/>
  <c r="D40" i="41"/>
  <c r="D39" i="41"/>
  <c r="D38" i="41"/>
  <c r="D37" i="41"/>
  <c r="D36" i="41"/>
  <c r="D35" i="41"/>
  <c r="D34" i="41"/>
  <c r="D33" i="41"/>
  <c r="D32" i="41"/>
  <c r="D31" i="41"/>
  <c r="D30" i="41"/>
  <c r="D29" i="41"/>
  <c r="D28" i="41"/>
  <c r="D27" i="41"/>
  <c r="D26" i="41"/>
  <c r="D25" i="41"/>
  <c r="D24" i="41"/>
  <c r="D23" i="41"/>
  <c r="D22" i="41"/>
  <c r="D21" i="41"/>
  <c r="D20" i="41"/>
  <c r="D19" i="41"/>
  <c r="D18" i="41"/>
  <c r="D17" i="41"/>
  <c r="D16" i="41"/>
  <c r="D15" i="41"/>
  <c r="D14" i="41"/>
  <c r="D13" i="41"/>
  <c r="A20" i="41"/>
  <c r="B20" i="41"/>
  <c r="A21" i="41"/>
  <c r="B21" i="41"/>
  <c r="A22" i="41"/>
  <c r="B22" i="41"/>
  <c r="A23" i="41"/>
  <c r="B23" i="41"/>
  <c r="A24" i="41"/>
  <c r="B24" i="41"/>
  <c r="A25" i="41"/>
  <c r="B25" i="41"/>
  <c r="A26" i="41"/>
  <c r="B26" i="41"/>
  <c r="A27" i="41"/>
  <c r="B27" i="41"/>
  <c r="A28" i="41"/>
  <c r="B28" i="41"/>
  <c r="A29" i="41"/>
  <c r="B29" i="41"/>
  <c r="A30" i="41"/>
  <c r="B30" i="41"/>
  <c r="A31" i="41"/>
  <c r="B31" i="41"/>
  <c r="A32" i="41"/>
  <c r="B32" i="41"/>
  <c r="A33" i="41"/>
  <c r="B33" i="41"/>
  <c r="A34" i="41"/>
  <c r="B34" i="41"/>
  <c r="A35" i="41"/>
  <c r="B35" i="41"/>
  <c r="A36" i="41"/>
  <c r="B36" i="41"/>
  <c r="A37" i="41"/>
  <c r="B37" i="41"/>
  <c r="A38" i="41"/>
  <c r="B38" i="41"/>
  <c r="A39" i="41"/>
  <c r="B39" i="41"/>
  <c r="A40" i="41"/>
  <c r="B40" i="41"/>
  <c r="A41" i="41"/>
  <c r="B41" i="41"/>
  <c r="A42" i="41"/>
  <c r="B42" i="41"/>
  <c r="A14" i="41"/>
  <c r="B14" i="41"/>
  <c r="A15" i="41"/>
  <c r="B15" i="41"/>
  <c r="A16" i="41"/>
  <c r="B16" i="41"/>
  <c r="A17" i="41"/>
  <c r="B17" i="41"/>
  <c r="A18" i="41"/>
  <c r="B18" i="41"/>
  <c r="A19" i="41"/>
  <c r="B19" i="41"/>
  <c r="B13" i="41"/>
  <c r="A13" i="41"/>
  <c r="I3" i="41"/>
  <c r="J3" i="41" s="1"/>
  <c r="K3" i="41" s="1"/>
  <c r="N3" i="41" s="1"/>
  <c r="O3" i="41" s="1"/>
  <c r="P3" i="41" s="1"/>
  <c r="Q3" i="41" s="1"/>
  <c r="R3" i="41" s="1"/>
  <c r="H2" i="41"/>
  <c r="G2" i="41" s="1"/>
  <c r="I2" i="41" l="1"/>
  <c r="J2" i="41" s="1"/>
  <c r="K2" i="41" s="1"/>
  <c r="L2" i="41" s="1"/>
  <c r="M2" i="41" s="1"/>
  <c r="N2" i="41" s="1"/>
  <c r="O2" i="41" s="1"/>
  <c r="P2" i="41" s="1"/>
  <c r="Q2" i="41" s="1"/>
  <c r="R2" i="41" s="1"/>
</calcChain>
</file>

<file path=xl/comments1.xml><?xml version="1.0" encoding="utf-8"?>
<comments xmlns="http://schemas.openxmlformats.org/spreadsheetml/2006/main">
  <authors>
    <author>Kerry Galloway</author>
    <author>AEMO</author>
  </authors>
  <commentList>
    <comment ref="G35" authorId="0" shapeId="0">
      <text>
        <r>
          <rPr>
            <b/>
            <sz val="9"/>
            <color indexed="81"/>
            <rFont val="Tahoma"/>
            <family val="2"/>
          </rPr>
          <t>Kerry Galloway:</t>
        </r>
        <r>
          <rPr>
            <sz val="9"/>
            <color indexed="81"/>
            <rFont val="Tahoma"/>
            <family val="2"/>
          </rPr>
          <t xml:space="preserve">
to align with the regular Create NMI CR2000/2001 objection rules</t>
        </r>
      </text>
    </comment>
    <comment ref="G36" authorId="0" shapeId="0">
      <text>
        <r>
          <rPr>
            <b/>
            <sz val="9"/>
            <color indexed="81"/>
            <rFont val="Tahoma"/>
            <family val="2"/>
          </rPr>
          <t>Kerry Galloway:</t>
        </r>
        <r>
          <rPr>
            <sz val="9"/>
            <color indexed="81"/>
            <rFont val="Tahoma"/>
            <family val="2"/>
          </rPr>
          <t xml:space="preserve">
to align with the regular Create NMI CR2000/2001 objection rules</t>
        </r>
      </text>
    </comment>
    <comment ref="G50" authorId="0" shapeId="0">
      <text>
        <r>
          <rPr>
            <b/>
            <sz val="9"/>
            <color indexed="81"/>
            <rFont val="Tahoma"/>
            <family val="2"/>
          </rPr>
          <t>Kerry Galloway:</t>
        </r>
        <r>
          <rPr>
            <sz val="9"/>
            <color indexed="81"/>
            <rFont val="Tahoma"/>
            <family val="2"/>
          </rPr>
          <t xml:space="preserve">
where changes to the NT info are required - check that the NTC is correct and if not update it to have correct value</t>
        </r>
      </text>
    </comment>
    <comment ref="G51" authorId="0" shapeId="0">
      <text>
        <r>
          <rPr>
            <b/>
            <sz val="9"/>
            <color indexed="81"/>
            <rFont val="Tahoma"/>
            <family val="2"/>
          </rPr>
          <t>Kerry Galloway:</t>
        </r>
        <r>
          <rPr>
            <sz val="9"/>
            <color indexed="81"/>
            <rFont val="Tahoma"/>
            <family val="2"/>
          </rPr>
          <t xml:space="preserve">
not in procedures but in RD</t>
        </r>
      </text>
    </comment>
    <comment ref="G64" authorId="0" shapeId="0">
      <text>
        <r>
          <rPr>
            <b/>
            <sz val="9"/>
            <color indexed="81"/>
            <rFont val="Tahoma"/>
            <family val="2"/>
          </rPr>
          <t>Kerry Galloway:</t>
        </r>
        <r>
          <rPr>
            <sz val="9"/>
            <color indexed="81"/>
            <rFont val="Tahoma"/>
            <family val="2"/>
          </rPr>
          <t xml:space="preserve">
in procedures but can't 
see in RD 4.14</t>
        </r>
      </text>
    </comment>
    <comment ref="G66" authorId="0" shapeId="0">
      <text>
        <r>
          <rPr>
            <b/>
            <sz val="9"/>
            <color indexed="81"/>
            <rFont val="Tahoma"/>
            <family val="2"/>
          </rPr>
          <t>Kerry Galloway:</t>
        </r>
        <r>
          <rPr>
            <sz val="9"/>
            <color indexed="81"/>
            <rFont val="Tahoma"/>
            <family val="2"/>
          </rPr>
          <t xml:space="preserve">
in procedures but can't 
see in RD 4.14</t>
        </r>
      </text>
    </comment>
    <comment ref="D73" authorId="1" shapeId="0">
      <text>
        <r>
          <rPr>
            <b/>
            <sz val="9"/>
            <color indexed="81"/>
            <rFont val="Tahoma"/>
            <family val="2"/>
          </rPr>
          <t>AEMO:</t>
        </r>
        <r>
          <rPr>
            <sz val="9"/>
            <color indexed="81"/>
            <rFont val="Tahoma"/>
            <family val="2"/>
          </rPr>
          <t xml:space="preserve">
likely to be disabled in WP3 to be consistent with WP2 changes</t>
        </r>
      </text>
    </comment>
    <comment ref="G105" authorId="0" shapeId="0">
      <text>
        <r>
          <rPr>
            <b/>
            <sz val="9"/>
            <color indexed="81"/>
            <rFont val="Tahoma"/>
            <family val="2"/>
          </rPr>
          <t>Kerry Galloway:</t>
        </r>
        <r>
          <rPr>
            <sz val="9"/>
            <color indexed="81"/>
            <rFont val="Tahoma"/>
            <family val="2"/>
          </rPr>
          <t xml:space="preserve">
in procedures but can't 
see in RD 4.14</t>
        </r>
      </text>
    </comment>
    <comment ref="D109" authorId="1" shapeId="0">
      <text>
        <r>
          <rPr>
            <b/>
            <sz val="9"/>
            <color indexed="81"/>
            <rFont val="Tahoma"/>
            <family val="2"/>
          </rPr>
          <t>AEMO:</t>
        </r>
        <r>
          <rPr>
            <sz val="9"/>
            <color indexed="81"/>
            <rFont val="Tahoma"/>
            <family val="2"/>
          </rPr>
          <t xml:space="preserve">
likely to be disabled in WP3 to be consistent with WP2 changes</t>
        </r>
      </text>
    </comment>
  </commentList>
</comments>
</file>

<file path=xl/sharedStrings.xml><?xml version="1.0" encoding="utf-8"?>
<sst xmlns="http://schemas.openxmlformats.org/spreadsheetml/2006/main" count="4887" uniqueCount="1437">
  <si>
    <t>Description</t>
  </si>
  <si>
    <t>Procedure</t>
  </si>
  <si>
    <t>MSAT Procedures - CATS v4.2</t>
  </si>
  <si>
    <t>Change Retailer - Error Corrections - small NMIs</t>
  </si>
  <si>
    <t>Change Retailer - Embedded Networks - Small or Large</t>
  </si>
  <si>
    <t>Change Retailer - small or large</t>
  </si>
  <si>
    <t>Objection logging period changed from 5 to 1 business day</t>
  </si>
  <si>
    <t>CONTRACT</t>
  </si>
  <si>
    <t>Yes</t>
  </si>
  <si>
    <t>RP</t>
  </si>
  <si>
    <t>N</t>
  </si>
  <si>
    <t>C</t>
  </si>
  <si>
    <t>New FRMP</t>
  </si>
  <si>
    <t>All</t>
  </si>
  <si>
    <t>Impacted Party</t>
  </si>
  <si>
    <t>MDP</t>
  </si>
  <si>
    <t>Detailed description</t>
  </si>
  <si>
    <t>Objection logging period</t>
  </si>
  <si>
    <t>Objection code</t>
  </si>
  <si>
    <t>Objection</t>
  </si>
  <si>
    <t>Change Reason Code</t>
  </si>
  <si>
    <t>SWG deliverable are</t>
  </si>
  <si>
    <t>Change Retailer – Where FRMP is NOT the RP</t>
  </si>
  <si>
    <t>Change Retailer – (ENC) Where FRMP IS NOT the RP</t>
  </si>
  <si>
    <t>Disabled</t>
  </si>
  <si>
    <t>CR code no longer available</t>
  </si>
  <si>
    <t>Mandatory/Optional</t>
  </si>
  <si>
    <t>CR2000 series</t>
  </si>
  <si>
    <t>CR[2000]</t>
  </si>
  <si>
    <t>CR[2003]</t>
  </si>
  <si>
    <t>CR[2020,2021]</t>
  </si>
  <si>
    <t>CR[2500,2501]</t>
  </si>
  <si>
    <t>CR[2000, 2001]</t>
  </si>
  <si>
    <t>Initiation party</t>
  </si>
  <si>
    <t>Objection party</t>
  </si>
  <si>
    <t>New LNSP</t>
  </si>
  <si>
    <t>Create Tier 1 NMI</t>
  </si>
  <si>
    <t>Create NMI</t>
  </si>
  <si>
    <t>Create NMI – Child NMI</t>
  </si>
  <si>
    <t>Create NMI, Meter, Datastream</t>
  </si>
  <si>
    <t>CR[2520, 2521]</t>
  </si>
  <si>
    <t>Create NMI, Meter, Datastream – Child NMI</t>
  </si>
  <si>
    <t>Section &amp; Page No</t>
  </si>
  <si>
    <t>1000, 1010 (SMALL only), 1020 (LARGE only), 1030, 1040</t>
  </si>
  <si>
    <t>Change Retailer</t>
  </si>
  <si>
    <t>Sec 7, Page 44</t>
  </si>
  <si>
    <t>1021, 1022, 1023, 1024, 1025, 1026, 1027, 1028, 1029 (All these codes are for SMALL only)</t>
  </si>
  <si>
    <t>Change Retailer – Error Corrections (Small NMIs only)</t>
  </si>
  <si>
    <t>Sec 8, Page 49</t>
  </si>
  <si>
    <t>1050,1051 (Both codes are for Large only)</t>
  </si>
  <si>
    <t>Disabled from 1 December 2017</t>
  </si>
  <si>
    <t>1080, 1081 (SMALL only), 1082, 1083, 1084</t>
  </si>
  <si>
    <t>Change Retailer – Child NMI - Small or Large</t>
  </si>
  <si>
    <t>Sec 9, Page 53</t>
  </si>
  <si>
    <t>1090, 1091 (Both codes are for Large only)</t>
  </si>
  <si>
    <t>Change Retailer – Child NMI - Where FRMP IS NOT the RP</t>
  </si>
  <si>
    <t>Provide Actual Change Date</t>
  </si>
  <si>
    <t>Sec 10, Page 59</t>
  </si>
  <si>
    <t>2000, 2001</t>
  </si>
  <si>
    <t>Sec 11, Page 61</t>
  </si>
  <si>
    <t>2020, 2021</t>
  </si>
  <si>
    <t>Sec12, Page 64</t>
  </si>
  <si>
    <t>2500, 2501</t>
  </si>
  <si>
    <t>Sec 13, Page 67</t>
  </si>
  <si>
    <t>2520, 2521</t>
  </si>
  <si>
    <t>Sec 14, Page 70</t>
  </si>
  <si>
    <t>3000, 3001</t>
  </si>
  <si>
    <t>Create Metering Installation Details</t>
  </si>
  <si>
    <t>Sec 15, Page 74</t>
  </si>
  <si>
    <t>Create Tier 1 Metering Installation Details</t>
  </si>
  <si>
    <t>3004, 3005</t>
  </si>
  <si>
    <t>Exchange of Metering Information</t>
  </si>
  <si>
    <t>Sec 16, Page 77</t>
  </si>
  <si>
    <t>3050, 3051</t>
  </si>
  <si>
    <t>Change Metering Installation Details</t>
  </si>
  <si>
    <t>Sec 17, Page 80</t>
  </si>
  <si>
    <t>Change Tier 1 Metering Installation Details</t>
  </si>
  <si>
    <t>3080, 3081</t>
  </si>
  <si>
    <t>Advanced Change Metering Installation Details</t>
  </si>
  <si>
    <t>Sec 18, Page 83</t>
  </si>
  <si>
    <t>3090, 3091</t>
  </si>
  <si>
    <t>Advanced Exchange of Metering</t>
  </si>
  <si>
    <t>Sec 19, Page 86</t>
  </si>
  <si>
    <t>3100, 3101</t>
  </si>
  <si>
    <t>Change Network Tariff Code</t>
  </si>
  <si>
    <t>Sec 20, Page 90</t>
  </si>
  <si>
    <t>Maintain Metering</t>
  </si>
  <si>
    <t>Provide Data</t>
  </si>
  <si>
    <t>Maintain Datastream</t>
  </si>
  <si>
    <t>4000, 4001</t>
  </si>
  <si>
    <t>Create Datastream Details</t>
  </si>
  <si>
    <t>Sec 21, Page 92</t>
  </si>
  <si>
    <t>Create Tier 1 Datastream Details</t>
  </si>
  <si>
    <t>4004, 4005</t>
  </si>
  <si>
    <t>Exchange of Datastream Information</t>
  </si>
  <si>
    <t>Sec 22, Page 94</t>
  </si>
  <si>
    <t>4050, 4051</t>
  </si>
  <si>
    <t>Change Datastream Details</t>
  </si>
  <si>
    <t>Sec 23, Page 96</t>
  </si>
  <si>
    <t>Change Tier 1 Datastream Details</t>
  </si>
  <si>
    <t>5070, 5071</t>
  </si>
  <si>
    <t>Update Next Scheduled Read Date</t>
  </si>
  <si>
    <t>Sec 24, Page 98</t>
  </si>
  <si>
    <t>5001, 5021</t>
  </si>
  <si>
    <t>Backdate NMI Start Date</t>
  </si>
  <si>
    <t>Sec 25, Page 100</t>
  </si>
  <si>
    <t>5050, 5051</t>
  </si>
  <si>
    <t>Change NMI</t>
  </si>
  <si>
    <t>Sec 26, Page 103</t>
  </si>
  <si>
    <r>
      <t xml:space="preserve">Change Tier 1 </t>
    </r>
    <r>
      <rPr>
        <i/>
        <sz val="8"/>
        <color theme="1"/>
        <rFont val="Arial"/>
        <family val="2"/>
      </rPr>
      <t>NMI Standing Data</t>
    </r>
  </si>
  <si>
    <t>5054, 5055</t>
  </si>
  <si>
    <t>Change NMI (Customer Classification Code)</t>
  </si>
  <si>
    <t>Sec 27, Page 105</t>
  </si>
  <si>
    <t>5060, 5061</t>
  </si>
  <si>
    <t>Change NMI – Child NMI</t>
  </si>
  <si>
    <t>Sec 28, Page 107</t>
  </si>
  <si>
    <t>5080, 5081</t>
  </si>
  <si>
    <t>Change Parent Name</t>
  </si>
  <si>
    <t>Sec 29, Page 109</t>
  </si>
  <si>
    <t>5090, 5091</t>
  </si>
  <si>
    <t>Make a NMI a Child NMI</t>
  </si>
  <si>
    <t>Sec 30, Page 111</t>
  </si>
  <si>
    <t>Maintain NMI</t>
  </si>
  <si>
    <t>6100, 6110</t>
  </si>
  <si>
    <t>Change LNSP</t>
  </si>
  <si>
    <t>Sec 31, Page 113</t>
  </si>
  <si>
    <t>6200, 6210</t>
  </si>
  <si>
    <t>Change MDP</t>
  </si>
  <si>
    <t>Sec 32, Page 115</t>
  </si>
  <si>
    <t>6300, 6301</t>
  </si>
  <si>
    <t>Change MC</t>
  </si>
  <si>
    <t>Sec 33, Page 118</t>
  </si>
  <si>
    <t>6400, 6401</t>
  </si>
  <si>
    <t>Change LR</t>
  </si>
  <si>
    <t>Sec 34, Page 120</t>
  </si>
  <si>
    <t>Change LR Child NMI</t>
  </si>
  <si>
    <t>Sec 35, Page 122</t>
  </si>
  <si>
    <t>6500, 6501</t>
  </si>
  <si>
    <t>Change RoLR</t>
  </si>
  <si>
    <t>Sec 36, Page 124</t>
  </si>
  <si>
    <t>6700, 6701</t>
  </si>
  <si>
    <t>Change MPB, MPC, or Both</t>
  </si>
  <si>
    <t>Sec 37, Page 126</t>
  </si>
  <si>
    <t>6800, 6801</t>
  </si>
  <si>
    <t>Change Multiple Roles – MC, MDP, MPC, MPB</t>
  </si>
  <si>
    <t>Sec 38, Page 128</t>
  </si>
  <si>
    <t>Change Retailer (FRMP)</t>
  </si>
  <si>
    <t>Change Roles (excluding FRMP)</t>
  </si>
  <si>
    <t>Auto change roles</t>
  </si>
  <si>
    <t>ECLR</t>
  </si>
  <si>
    <t>Change LR – Child NMI -  Auto</t>
  </si>
  <si>
    <t>Sec 39, Page 131</t>
  </si>
  <si>
    <t>EPFR</t>
  </si>
  <si>
    <t>Change Secondary FRMP – Parent NMI</t>
  </si>
  <si>
    <t>Sec 40, Page 132</t>
  </si>
  <si>
    <t>AEMO only</t>
  </si>
  <si>
    <t>5100, 5101</t>
  </si>
  <si>
    <t>Standing data updates</t>
  </si>
  <si>
    <t>Sec 41, Page 133</t>
  </si>
  <si>
    <t>ROLR</t>
  </si>
  <si>
    <t>Invoke BCT for RoLR</t>
  </si>
  <si>
    <t>Sec 42, Page 136</t>
  </si>
  <si>
    <t>BCxx</t>
  </si>
  <si>
    <t>Invoke BCT Process</t>
  </si>
  <si>
    <t>Code</t>
  </si>
  <si>
    <t>Name of Transaction Type</t>
  </si>
  <si>
    <t>Initiated by</t>
  </si>
  <si>
    <t>CR</t>
  </si>
  <si>
    <t>Change Request</t>
  </si>
  <si>
    <t>Participant</t>
  </si>
  <si>
    <t>Used to initiate a Change Request. Submitted by a Participant anytime they wish to create or update any standing data.</t>
  </si>
  <si>
    <t>NOT</t>
  </si>
  <si>
    <t>Change Request Status Notification</t>
  </si>
  <si>
    <t>MSATS</t>
  </si>
  <si>
    <t>Notifies a Participant of a Change Request’s change in status in accordance with the applicable Change Request Status Nofification Rules.</t>
  </si>
  <si>
    <t>RDAT</t>
  </si>
  <si>
    <t>Request for Participant data</t>
  </si>
  <si>
    <t>A request by MSATS to a Participant for provision of the necessary data in a Change Request in accordance with the applicable Field Validation Rules it that data is not already contained in the NMI Master Record.</t>
  </si>
  <si>
    <t>OBJ</t>
  </si>
  <si>
    <t>A Participant can raise an Objection to a Change Request in accordance with the applicable Objection Rules.  Other Participants will be informed in accordance with the applicable Change Request Status Nofification Rules.</t>
  </si>
  <si>
    <t>WCR</t>
  </si>
  <si>
    <t>Change Request Withdrawal</t>
  </si>
  <si>
    <t>The initiating Participant may Cancel a Change Request at any time prior to Completion.  Other Participants will be informed in accordance with the applicable Change Request Status Nofification Rules.</t>
  </si>
  <si>
    <t>WOBJ</t>
  </si>
  <si>
    <t>Objection Withdrawal</t>
  </si>
  <si>
    <t>The initiating Participant may withdraw an Objection.  Other Participants will be informed in accordance with the applicable Change Request Status Nofification Rules.</t>
  </si>
  <si>
    <t>NMID</t>
  </si>
  <si>
    <t>NMI Discovery Request</t>
  </si>
  <si>
    <r>
      <t>A Participant wants to view CATS Standing Data</t>
    </r>
    <r>
      <rPr>
        <i/>
        <sz val="8"/>
        <color theme="1"/>
        <rFont val="Arial"/>
        <family val="2"/>
      </rPr>
      <t>.</t>
    </r>
    <r>
      <rPr>
        <sz val="8"/>
        <color theme="1"/>
        <rFont val="Arial"/>
        <family val="2"/>
      </rPr>
      <t xml:space="preserve">  Further particulars of the search types can be found in section 43.</t>
    </r>
  </si>
  <si>
    <t>NMIR</t>
  </si>
  <si>
    <t>NMI Discovery Response</t>
  </si>
  <si>
    <t>MSATS sends a Participant information in response to a NMI Discovery Search.</t>
  </si>
  <si>
    <t>CRR</t>
  </si>
  <si>
    <t>Change Request Response</t>
  </si>
  <si>
    <t>MSATS response to a Change Request with an approval or rejection as it reaches the Pending Validation status.</t>
  </si>
  <si>
    <t>OBJR</t>
  </si>
  <si>
    <t>Objection Response</t>
  </si>
  <si>
    <t>MSATS response to an Objection with an approval or rejection.  Other Participants will be informed in accordance with the applicable Change Request Status Nofification Rules.</t>
  </si>
  <si>
    <t>MSAT Transaction Type Codes</t>
  </si>
  <si>
    <t>ACK</t>
  </si>
  <si>
    <t>Acknowledgment</t>
  </si>
  <si>
    <t>MSATS responds to ALL transactions with an acknowledgment of receipt.</t>
  </si>
  <si>
    <t>CODE</t>
  </si>
  <si>
    <t>Codes Update</t>
  </si>
  <si>
    <t>MSATS notifies Participants of any changes to codes, rules or Participant data.</t>
  </si>
  <si>
    <t>RPTR</t>
  </si>
  <si>
    <t>Report Request</t>
  </si>
  <si>
    <t>Participant requests a report.</t>
  </si>
  <si>
    <t>RPTD</t>
  </si>
  <si>
    <t>Report Data</t>
  </si>
  <si>
    <t>The data generated by a report request.</t>
  </si>
  <si>
    <t>Initiated</t>
  </si>
  <si>
    <t>Pending validation</t>
  </si>
  <si>
    <t>CR Life cycle</t>
  </si>
  <si>
    <t>Requested</t>
  </si>
  <si>
    <t>Objected</t>
  </si>
  <si>
    <t>Pending</t>
  </si>
  <si>
    <t>Completed</t>
  </si>
  <si>
    <t>Cancelled</t>
  </si>
  <si>
    <t>Pre-cursers</t>
  </si>
  <si>
    <t>2,5</t>
  </si>
  <si>
    <t>Rejected</t>
  </si>
  <si>
    <t>Stage</t>
  </si>
  <si>
    <t>#</t>
  </si>
  <si>
    <t>N/A</t>
  </si>
  <si>
    <t>2,4,6</t>
  </si>
  <si>
    <t>4,6</t>
  </si>
  <si>
    <t>Possible next states</t>
  </si>
  <si>
    <t>Initiated-&gt;Pending validation</t>
  </si>
  <si>
    <t>Requested-&gt;Pending, Requested-&gt;Rejected, Requested-&gt;Objected, Requested-&gt;Cancelled</t>
  </si>
  <si>
    <t>Pending validation -&gt;Requested, Pending validation -&gt;Rejected, Pending validation-&gt;Cancelled</t>
  </si>
  <si>
    <t>Objected-&gt;Requested, Objected-&gt;Cancelled</t>
  </si>
  <si>
    <t>Pending-&gt;Completed, Pending-&gt;Rejected, Pending-&gt;Objected, Pending-&gt;Cancelled</t>
  </si>
  <si>
    <t>2,4,5,6</t>
  </si>
  <si>
    <t xml:space="preserve">Initiating Participant </t>
  </si>
  <si>
    <t xml:space="preserve">Change Retailer – Retrospective – Align to Meter Reading </t>
  </si>
  <si>
    <t>Change Retailer–Retrospective –Long Term/Error (not SMALL)</t>
  </si>
  <si>
    <t>Error Correction – Missed CR 1500</t>
  </si>
  <si>
    <t>Incorrect transfer date</t>
  </si>
  <si>
    <r>
      <t xml:space="preserve">New </t>
    </r>
    <r>
      <rPr>
        <i/>
        <sz val="8"/>
        <color theme="1"/>
        <rFont val="Arial"/>
        <family val="2"/>
      </rPr>
      <t>NMI</t>
    </r>
    <r>
      <rPr>
        <sz val="8"/>
        <color theme="1"/>
        <rFont val="Arial"/>
        <family val="2"/>
      </rPr>
      <t xml:space="preserve"> – LNSP set up wrong </t>
    </r>
    <r>
      <rPr>
        <i/>
        <sz val="8"/>
        <color theme="1"/>
        <rFont val="Arial"/>
        <family val="2"/>
      </rPr>
      <t>retailer</t>
    </r>
    <r>
      <rPr>
        <sz val="8"/>
        <color theme="1"/>
        <rFont val="Arial"/>
        <family val="2"/>
      </rPr>
      <t xml:space="preserve"> in MSATS</t>
    </r>
  </si>
  <si>
    <t>Transfer missed</t>
  </si>
  <si>
    <t>Transferred in error</t>
  </si>
  <si>
    <t>Cooled Off</t>
  </si>
  <si>
    <t>End User Moves Out on or before CR completion date</t>
  </si>
  <si>
    <t>Non-account holder signs contract</t>
  </si>
  <si>
    <t>Other Error Corrections (SMALL only)</t>
  </si>
  <si>
    <t xml:space="preserve">Change Retailer – Move-In </t>
  </si>
  <si>
    <t>Change Retailer – Move-In – Retrospective</t>
  </si>
  <si>
    <t>Change Retailer – Child NMI</t>
  </si>
  <si>
    <t>Change Retailer – Child NMI – Retrospective Align Meter Reading</t>
  </si>
  <si>
    <t>Change Retailer Child – Retrospective Long Term/Error</t>
  </si>
  <si>
    <t>Change Retailer Child NMI – Move In</t>
  </si>
  <si>
    <t>Change Retailer Child NMI – Move In – Retrospective</t>
  </si>
  <si>
    <t>New and Current MDP</t>
  </si>
  <si>
    <r>
      <t xml:space="preserve">Create </t>
    </r>
    <r>
      <rPr>
        <i/>
        <sz val="8"/>
        <color theme="1"/>
        <rFont val="Arial"/>
        <family val="2"/>
      </rPr>
      <t>NMI</t>
    </r>
    <r>
      <rPr>
        <sz val="8"/>
        <color theme="1"/>
        <rFont val="Arial"/>
        <family val="2"/>
      </rPr>
      <t xml:space="preserve"> Details</t>
    </r>
  </si>
  <si>
    <r>
      <t xml:space="preserve">Create </t>
    </r>
    <r>
      <rPr>
        <i/>
        <sz val="8"/>
        <color theme="1"/>
        <rFont val="Arial"/>
        <family val="2"/>
      </rPr>
      <t>NMI</t>
    </r>
    <r>
      <rPr>
        <sz val="8"/>
        <color theme="1"/>
        <rFont val="Arial"/>
        <family val="2"/>
      </rPr>
      <t xml:space="preserve"> Details – Retrospective</t>
    </r>
  </si>
  <si>
    <r>
      <t xml:space="preserve">Create </t>
    </r>
    <r>
      <rPr>
        <i/>
        <sz val="8"/>
        <color theme="1"/>
        <rFont val="Arial"/>
        <family val="2"/>
      </rPr>
      <t>NMI</t>
    </r>
    <r>
      <rPr>
        <sz val="8"/>
        <color theme="1"/>
        <rFont val="Arial"/>
        <family val="2"/>
      </rPr>
      <t xml:space="preserve"> Details –Child</t>
    </r>
  </si>
  <si>
    <t>New ENM</t>
  </si>
  <si>
    <t>Create NMI Details –Child – Retrospective</t>
  </si>
  <si>
    <r>
      <t xml:space="preserve">Change </t>
    </r>
    <r>
      <rPr>
        <i/>
        <sz val="8"/>
        <color theme="1"/>
        <rFont val="Arial"/>
        <family val="2"/>
      </rPr>
      <t>NMI</t>
    </r>
    <r>
      <rPr>
        <sz val="8"/>
        <color theme="1"/>
        <rFont val="Arial"/>
        <family val="2"/>
      </rPr>
      <t xml:space="preserve"> Details</t>
    </r>
  </si>
  <si>
    <t>Current LNSP</t>
  </si>
  <si>
    <r>
      <t xml:space="preserve">Change </t>
    </r>
    <r>
      <rPr>
        <i/>
        <sz val="8"/>
        <color theme="1"/>
        <rFont val="Arial"/>
        <family val="2"/>
      </rPr>
      <t>NMI</t>
    </r>
    <r>
      <rPr>
        <sz val="8"/>
        <color theme="1"/>
        <rFont val="Arial"/>
        <family val="2"/>
      </rPr>
      <t xml:space="preserve"> Details – Retrospective</t>
    </r>
  </si>
  <si>
    <r>
      <t xml:space="preserve">Backdate </t>
    </r>
    <r>
      <rPr>
        <i/>
        <sz val="8"/>
        <color theme="1"/>
        <rFont val="Arial"/>
        <family val="2"/>
      </rPr>
      <t>NMI</t>
    </r>
    <r>
      <rPr>
        <sz val="8"/>
        <color theme="1"/>
        <rFont val="Arial"/>
        <family val="2"/>
      </rPr>
      <t xml:space="preserve"> Start Date</t>
    </r>
  </si>
  <si>
    <t>AEMO or LNSP</t>
  </si>
  <si>
    <r>
      <t xml:space="preserve">Backdate </t>
    </r>
    <r>
      <rPr>
        <i/>
        <sz val="8"/>
        <color theme="1"/>
        <rFont val="Arial"/>
        <family val="2"/>
      </rPr>
      <t>NMI</t>
    </r>
    <r>
      <rPr>
        <sz val="8"/>
        <color theme="1"/>
        <rFont val="Arial"/>
        <family val="2"/>
      </rPr>
      <t xml:space="preserve"> Start Date – Child</t>
    </r>
  </si>
  <si>
    <t>AEMO or ENM</t>
  </si>
  <si>
    <r>
      <t xml:space="preserve">Change </t>
    </r>
    <r>
      <rPr>
        <i/>
        <sz val="8"/>
        <color theme="1"/>
        <rFont val="Arial"/>
        <family val="2"/>
      </rPr>
      <t>NMI</t>
    </r>
    <r>
      <rPr>
        <sz val="8"/>
        <color theme="1"/>
        <rFont val="Arial"/>
        <family val="2"/>
      </rPr>
      <t xml:space="preserve"> Details – Customer Classification Code</t>
    </r>
  </si>
  <si>
    <t>Current FRMP</t>
  </si>
  <si>
    <r>
      <t xml:space="preserve">Change </t>
    </r>
    <r>
      <rPr>
        <i/>
        <sz val="8"/>
        <color theme="1"/>
        <rFont val="Arial"/>
        <family val="2"/>
      </rPr>
      <t>NMI</t>
    </r>
    <r>
      <rPr>
        <sz val="8"/>
        <color theme="1"/>
        <rFont val="Arial"/>
        <family val="2"/>
      </rPr>
      <t xml:space="preserve"> Details – Customer Classification Code – Retrospective</t>
    </r>
  </si>
  <si>
    <r>
      <t xml:space="preserve">Change </t>
    </r>
    <r>
      <rPr>
        <i/>
        <sz val="8"/>
        <color theme="1"/>
        <rFont val="Arial"/>
        <family val="2"/>
      </rPr>
      <t>NMI</t>
    </r>
    <r>
      <rPr>
        <sz val="8"/>
        <color theme="1"/>
        <rFont val="Arial"/>
        <family val="2"/>
      </rPr>
      <t xml:space="preserve"> Details – Child</t>
    </r>
  </si>
  <si>
    <t>Current ENM</t>
  </si>
  <si>
    <r>
      <t xml:space="preserve">Change </t>
    </r>
    <r>
      <rPr>
        <i/>
        <sz val="8"/>
        <color theme="1"/>
        <rFont val="Arial"/>
        <family val="2"/>
      </rPr>
      <t>NMI</t>
    </r>
    <r>
      <rPr>
        <sz val="8"/>
        <color theme="1"/>
        <rFont val="Arial"/>
        <family val="2"/>
      </rPr>
      <t xml:space="preserve"> Details – Child – Retrospective</t>
    </r>
  </si>
  <si>
    <t>Current MDP</t>
  </si>
  <si>
    <t>Update Next Scheduled Read Date – Retrospective</t>
  </si>
  <si>
    <t>Change Parent Name – Retrospective</t>
  </si>
  <si>
    <r>
      <t xml:space="preserve">Make a </t>
    </r>
    <r>
      <rPr>
        <i/>
        <sz val="8"/>
        <color theme="1"/>
        <rFont val="Arial"/>
        <family val="2"/>
      </rPr>
      <t>NMI</t>
    </r>
    <r>
      <rPr>
        <sz val="8"/>
        <color theme="1"/>
        <rFont val="Arial"/>
        <family val="2"/>
      </rPr>
      <t xml:space="preserve"> a Child NMI</t>
    </r>
  </si>
  <si>
    <r>
      <t xml:space="preserve">Make a </t>
    </r>
    <r>
      <rPr>
        <i/>
        <sz val="8"/>
        <color theme="1"/>
        <rFont val="Arial"/>
        <family val="2"/>
      </rPr>
      <t>NMI</t>
    </r>
    <r>
      <rPr>
        <sz val="8"/>
        <color theme="1"/>
        <rFont val="Arial"/>
        <family val="2"/>
      </rPr>
      <t xml:space="preserve"> a Child NMI – Retrospective</t>
    </r>
  </si>
  <si>
    <r>
      <t xml:space="preserve">5100 – Change </t>
    </r>
    <r>
      <rPr>
        <i/>
        <sz val="8"/>
        <color theme="1"/>
        <rFont val="Arial"/>
        <family val="2"/>
      </rPr>
      <t>NMI</t>
    </r>
    <r>
      <rPr>
        <sz val="8"/>
        <color theme="1"/>
        <rFont val="Arial"/>
        <family val="2"/>
      </rPr>
      <t xml:space="preserve"> Details – Prospective (AEMO only)</t>
    </r>
  </si>
  <si>
    <t>AEMO</t>
  </si>
  <si>
    <r>
      <t xml:space="preserve">5100 – Change </t>
    </r>
    <r>
      <rPr>
        <i/>
        <sz val="8"/>
        <color theme="1"/>
        <rFont val="Arial"/>
        <family val="2"/>
      </rPr>
      <t>NMI</t>
    </r>
    <r>
      <rPr>
        <sz val="8"/>
        <color theme="1"/>
        <rFont val="Arial"/>
        <family val="2"/>
      </rPr>
      <t xml:space="preserve"> Details – Retrospective (AEMO only)</t>
    </r>
  </si>
  <si>
    <t>Create External Profile Shape</t>
  </si>
  <si>
    <t>New AEMO</t>
  </si>
  <si>
    <t>Create External Profile Shape – Retrospective</t>
  </si>
  <si>
    <t>Change External Profile Shape</t>
  </si>
  <si>
    <t>Current AEMO</t>
  </si>
  <si>
    <t>Change External Profile Shape – Retrospective</t>
  </si>
  <si>
    <r>
      <t xml:space="preserve">Create </t>
    </r>
    <r>
      <rPr>
        <i/>
        <sz val="8"/>
        <color theme="1"/>
        <rFont val="Arial"/>
        <family val="2"/>
      </rPr>
      <t>NMI</t>
    </r>
    <r>
      <rPr>
        <sz val="8"/>
        <color theme="1"/>
        <rFont val="Arial"/>
        <family val="2"/>
      </rPr>
      <t xml:space="preserve">, NMI Datastream &amp; </t>
    </r>
    <r>
      <rPr>
        <i/>
        <sz val="8"/>
        <color theme="1"/>
        <rFont val="Arial"/>
        <family val="2"/>
      </rPr>
      <t>metering installation</t>
    </r>
    <r>
      <rPr>
        <sz val="8"/>
        <color theme="1"/>
        <rFont val="Arial"/>
        <family val="2"/>
      </rPr>
      <t xml:space="preserve"> details</t>
    </r>
  </si>
  <si>
    <r>
      <t xml:space="preserve">Create </t>
    </r>
    <r>
      <rPr>
        <i/>
        <sz val="8"/>
        <color theme="1"/>
        <rFont val="Arial"/>
        <family val="2"/>
      </rPr>
      <t>NMI</t>
    </r>
    <r>
      <rPr>
        <sz val="8"/>
        <color theme="1"/>
        <rFont val="Arial"/>
        <family val="2"/>
      </rPr>
      <t xml:space="preserve">, NMI Datastream &amp; </t>
    </r>
    <r>
      <rPr>
        <i/>
        <sz val="8"/>
        <color theme="1"/>
        <rFont val="Arial"/>
        <family val="2"/>
      </rPr>
      <t>metering installation</t>
    </r>
    <r>
      <rPr>
        <sz val="8"/>
        <color theme="1"/>
        <rFont val="Arial"/>
        <family val="2"/>
      </rPr>
      <t xml:space="preserve"> details – Retrospective</t>
    </r>
  </si>
  <si>
    <t>Create NMI, MDM Datastream &amp; Metering Installation Details – Child NMI</t>
  </si>
  <si>
    <t>Create NMI, MDM Datastream &amp; Metering Installation Details – Child NMI – Retrospective</t>
  </si>
  <si>
    <r>
      <t xml:space="preserve">Create </t>
    </r>
    <r>
      <rPr>
        <i/>
        <sz val="8"/>
        <color theme="1"/>
        <rFont val="Arial"/>
        <family val="2"/>
      </rPr>
      <t>metering installation</t>
    </r>
    <r>
      <rPr>
        <sz val="8"/>
        <color theme="1"/>
        <rFont val="Arial"/>
        <family val="2"/>
      </rPr>
      <t xml:space="preserve"> details</t>
    </r>
  </si>
  <si>
    <t>Current MPB</t>
  </si>
  <si>
    <r>
      <t xml:space="preserve">Create </t>
    </r>
    <r>
      <rPr>
        <i/>
        <sz val="8"/>
        <color theme="1"/>
        <rFont val="Arial"/>
        <family val="2"/>
      </rPr>
      <t>metering installation</t>
    </r>
    <r>
      <rPr>
        <sz val="8"/>
        <color theme="1"/>
        <rFont val="Arial"/>
        <family val="2"/>
      </rPr>
      <t xml:space="preserve"> details – Retrospective</t>
    </r>
  </si>
  <si>
    <t>Exchange of Metering Information – Retrospective</t>
  </si>
  <si>
    <r>
      <t xml:space="preserve">Change </t>
    </r>
    <r>
      <rPr>
        <i/>
        <sz val="8"/>
        <color theme="1"/>
        <rFont val="Arial"/>
        <family val="2"/>
      </rPr>
      <t>metering installation</t>
    </r>
    <r>
      <rPr>
        <sz val="8"/>
        <color theme="1"/>
        <rFont val="Arial"/>
        <family val="2"/>
      </rPr>
      <t xml:space="preserve"> details</t>
    </r>
  </si>
  <si>
    <r>
      <t xml:space="preserve">Change </t>
    </r>
    <r>
      <rPr>
        <i/>
        <sz val="8"/>
        <color theme="1"/>
        <rFont val="Arial"/>
        <family val="2"/>
      </rPr>
      <t>metering installation</t>
    </r>
    <r>
      <rPr>
        <sz val="8"/>
        <color theme="1"/>
        <rFont val="Arial"/>
        <family val="2"/>
      </rPr>
      <t xml:space="preserve"> details – Retrospective</t>
    </r>
  </si>
  <si>
    <r>
      <t xml:space="preserve">Advanced change </t>
    </r>
    <r>
      <rPr>
        <i/>
        <sz val="8"/>
        <color theme="1"/>
        <rFont val="Arial"/>
        <family val="2"/>
      </rPr>
      <t xml:space="preserve">metering installation </t>
    </r>
    <r>
      <rPr>
        <sz val="8"/>
        <color theme="1"/>
        <rFont val="Arial"/>
        <family val="2"/>
      </rPr>
      <t>details</t>
    </r>
  </si>
  <si>
    <t>Current MC</t>
  </si>
  <si>
    <r>
      <t xml:space="preserve">Advanced change </t>
    </r>
    <r>
      <rPr>
        <i/>
        <sz val="8"/>
        <color theme="1"/>
        <rFont val="Arial"/>
        <family val="2"/>
      </rPr>
      <t>metering installation</t>
    </r>
    <r>
      <rPr>
        <sz val="8"/>
        <color theme="1"/>
        <rFont val="Arial"/>
        <family val="2"/>
      </rPr>
      <t xml:space="preserve"> details – Retrospective</t>
    </r>
  </si>
  <si>
    <t>Advanced Meter Exchange</t>
  </si>
  <si>
    <t>Advanced Meter Exchange – Retrospective</t>
  </si>
  <si>
    <t>Change Network Tariff Code – Retrospective</t>
  </si>
  <si>
    <t>Create NMI Datastream Details</t>
  </si>
  <si>
    <t>Create NMI Datastream Details – Retrospective</t>
  </si>
  <si>
    <t>Exchange of Datastream Information – Retrospective</t>
  </si>
  <si>
    <t>Change NMI Datastream Details</t>
  </si>
  <si>
    <t>Change NMI Datastream Details – Retrospective</t>
  </si>
  <si>
    <t>Change LNSP – Retrospective</t>
  </si>
  <si>
    <t>Current FRMP or Current MC</t>
  </si>
  <si>
    <t>Change MDP – Retrospective</t>
  </si>
  <si>
    <t>New MC</t>
  </si>
  <si>
    <t>Change MC – Retrospective</t>
  </si>
  <si>
    <t>New LR</t>
  </si>
  <si>
    <t>Change LR – Retrospective</t>
  </si>
  <si>
    <t>Change LR – Retrospective – Child NMI</t>
  </si>
  <si>
    <t>New RoLR</t>
  </si>
  <si>
    <t>Change RoLR – Retrospective</t>
  </si>
  <si>
    <t>Change MP</t>
  </si>
  <si>
    <t>Change MP – Retrospective</t>
  </si>
  <si>
    <t>Change Multiple Roles</t>
  </si>
  <si>
    <t>Change Multiple Roles - Retrospective</t>
  </si>
  <si>
    <t>Invoke Bulk Change Process</t>
  </si>
  <si>
    <t>Invoke Retailer of Last Resort</t>
  </si>
  <si>
    <t>Change of Local Retailer – Child (Auto)</t>
  </si>
  <si>
    <t>AEMO/MSATS</t>
  </si>
  <si>
    <t>Change of Secondary FRMP – Parent (Auto)</t>
  </si>
  <si>
    <t>Report Name</t>
  </si>
  <si>
    <t xml:space="preserve">CATS C1 </t>
  </si>
  <si>
    <t>Data Replication Resynchronisation Report</t>
  </si>
  <si>
    <t xml:space="preserve">CATS C3 </t>
  </si>
  <si>
    <t xml:space="preserve">NMI Change Request Report </t>
  </si>
  <si>
    <t>CATS C4</t>
  </si>
  <si>
    <t>NMI Master Report</t>
  </si>
  <si>
    <t>CATS C7</t>
  </si>
  <si>
    <t>New Participant Access Report</t>
  </si>
  <si>
    <t>CATS C9</t>
  </si>
  <si>
    <t>NMI Count Report</t>
  </si>
  <si>
    <t xml:space="preserve">MDM RM8 </t>
  </si>
  <si>
    <t>DatePPSBMPGenerated</t>
  </si>
  <si>
    <t xml:space="preserve">MDM RM9 </t>
  </si>
  <si>
    <t>Actual Versus Estimate Data Report</t>
  </si>
  <si>
    <t>MDM RM11</t>
  </si>
  <si>
    <t>Missing Data</t>
  </si>
  <si>
    <t>MDM RM13</t>
  </si>
  <si>
    <t>NMI Datastreams History Report</t>
  </si>
  <si>
    <t>MDM RM14</t>
  </si>
  <si>
    <t>MDP Data Version Comparison Report</t>
  </si>
  <si>
    <t xml:space="preserve">MDM RM15 </t>
  </si>
  <si>
    <t>Count of Multiple Versions Report</t>
  </si>
  <si>
    <t>MDM RM16</t>
  </si>
  <si>
    <t>Level 1 Settlement Reconciliation Report</t>
  </si>
  <si>
    <t>MDM RM17</t>
  </si>
  <si>
    <t>Level 3 Settlement Reconciliation Report for Non-Aggregated Data</t>
  </si>
  <si>
    <t xml:space="preserve">MDM RM18 </t>
  </si>
  <si>
    <t>Interval Data Report</t>
  </si>
  <si>
    <t xml:space="preserve">MDM RM19 </t>
  </si>
  <si>
    <t>Aggregated Energy Actual-vs-Estimate Report</t>
  </si>
  <si>
    <t xml:space="preserve">MDM RM20 </t>
  </si>
  <si>
    <t>PPS Report</t>
  </si>
  <si>
    <t>MDM RM21</t>
  </si>
  <si>
    <t xml:space="preserve">Level 2 Settlement Reconciliation Report </t>
  </si>
  <si>
    <t xml:space="preserve">MDM RM22 </t>
  </si>
  <si>
    <t>Data Estimation Report</t>
  </si>
  <si>
    <t>MDM RM26</t>
  </si>
  <si>
    <t>MDP Substitution and Estimation Report</t>
  </si>
  <si>
    <t>LNSP can no longer object using objection code of 'NOTRESP'</t>
  </si>
  <si>
    <r>
      <t xml:space="preserve">Description </t>
    </r>
    <r>
      <rPr>
        <b/>
        <vertAlign val="superscript"/>
        <sz val="8"/>
        <color rgb="FF000000"/>
        <rFont val="Arial"/>
        <family val="2"/>
      </rPr>
      <t>(2)</t>
    </r>
  </si>
  <si>
    <t>EPROFILE</t>
  </si>
  <si>
    <r>
      <t xml:space="preserve">External </t>
    </r>
    <r>
      <rPr>
        <i/>
        <sz val="8"/>
        <color theme="1"/>
        <rFont val="Arial"/>
        <family val="2"/>
      </rPr>
      <t>profile</t>
    </r>
    <r>
      <rPr>
        <sz val="8"/>
        <color theme="1"/>
        <rFont val="Arial"/>
        <family val="2"/>
      </rPr>
      <t xml:space="preserve"> shape</t>
    </r>
  </si>
  <si>
    <t>GENERATR</t>
  </si>
  <si>
    <t>Generator</t>
  </si>
  <si>
    <t>INTERCON</t>
  </si>
  <si>
    <t>Interconnector</t>
  </si>
  <si>
    <r>
      <t xml:space="preserve">LARGE </t>
    </r>
    <r>
      <rPr>
        <vertAlign val="superscript"/>
        <sz val="7"/>
        <color theme="1"/>
        <rFont val="Arial"/>
        <family val="2"/>
      </rPr>
      <t>(1)</t>
    </r>
  </si>
  <si>
    <t>Victoria: &gt;=160 MWh</t>
  </si>
  <si>
    <t>NSW:  &gt;=160 MWh</t>
  </si>
  <si>
    <t>ACT:  &gt;= 160 MWh</t>
  </si>
  <si>
    <t>QLD:  &gt;=100 MWh</t>
  </si>
  <si>
    <t>SA:  &gt;=160 MWh</t>
  </si>
  <si>
    <t>TAS:  &gt;=150MWh</t>
  </si>
  <si>
    <t>SAMPLE</t>
  </si>
  <si>
    <t>Sample Meter</t>
  </si>
  <si>
    <r>
      <t>SMALL</t>
    </r>
    <r>
      <rPr>
        <vertAlign val="superscript"/>
        <sz val="7"/>
        <color theme="1"/>
        <rFont val="Arial"/>
        <family val="2"/>
      </rPr>
      <t>(1)</t>
    </r>
  </si>
  <si>
    <t>Victoria:  &lt;160 MWh</t>
  </si>
  <si>
    <t>NSW: &lt;160 MWh</t>
  </si>
  <si>
    <t>ACT: &lt; 160 MWh</t>
  </si>
  <si>
    <t>QLD: &lt; 100 MWh</t>
  </si>
  <si>
    <t>SA: &lt;160 MWh</t>
  </si>
  <si>
    <t>TAS: &lt;150 MWh</t>
  </si>
  <si>
    <t>WHOLESAL</t>
  </si>
  <si>
    <t>Wholesale Transmission Node Identifier</t>
  </si>
  <si>
    <t>New LR can now object using objection code of 'NOTRESP'</t>
  </si>
  <si>
    <t>CR[2021]</t>
  </si>
  <si>
    <t>New LR can now object using objection code of 'RETRO'</t>
  </si>
  <si>
    <t>MDM Contributory Suffix is now mandatory</t>
  </si>
  <si>
    <t xml:space="preserve">MDP is now optional </t>
  </si>
  <si>
    <t>MDP is now optional</t>
  </si>
  <si>
    <t>CR3000 series</t>
  </si>
  <si>
    <t>CR[3003]</t>
  </si>
  <si>
    <t>CR[3000,3001]</t>
  </si>
  <si>
    <t>Network Tariff Code is now mandatory</t>
  </si>
  <si>
    <t>CR[3004,3005]</t>
  </si>
  <si>
    <t>CR [3053]</t>
  </si>
  <si>
    <t>CR[3080, 3081]</t>
  </si>
  <si>
    <t>Notifications</t>
  </si>
  <si>
    <t>Initiation role changes from RP (LNSP) to MC (remove validation that RP=LNSP)</t>
  </si>
  <si>
    <t>Initiation party - validation</t>
  </si>
  <si>
    <t>Data request/CR1500</t>
  </si>
  <si>
    <t>CR[3080]</t>
  </si>
  <si>
    <t>CR[3090, 3091]</t>
  </si>
  <si>
    <t>CR[3090]</t>
  </si>
  <si>
    <t>CR[4003]</t>
  </si>
  <si>
    <t>CR4000 series</t>
  </si>
  <si>
    <t>CR[4053]</t>
  </si>
  <si>
    <t>CR5000 series</t>
  </si>
  <si>
    <t>CR[5021]</t>
  </si>
  <si>
    <t>Backdate NMI Start Date – Child</t>
  </si>
  <si>
    <t>CR[5001]</t>
  </si>
  <si>
    <t>ENM</t>
  </si>
  <si>
    <t>CR[5053]</t>
  </si>
  <si>
    <t>Change Tier 1 NMI Standing Data</t>
  </si>
  <si>
    <t>Current LR</t>
  </si>
  <si>
    <t>CR[5080, 5081]</t>
  </si>
  <si>
    <t>Current FRMP can no longer initiate, only the current LNSP</t>
  </si>
  <si>
    <t>CR[5090, 5091]</t>
  </si>
  <si>
    <t>Current LNSP can now object using objection code of "NOTAWARE"</t>
  </si>
  <si>
    <t>CR6000 series</t>
  </si>
  <si>
    <t>CR[6100, 6110]</t>
  </si>
  <si>
    <t>CR[6200, 6210]</t>
  </si>
  <si>
    <t>CR[6200]</t>
  </si>
  <si>
    <t>CR[6300, 6301]</t>
  </si>
  <si>
    <t>CR[6300]</t>
  </si>
  <si>
    <t>CR1500 now required</t>
  </si>
  <si>
    <t>CR[6400, 6401]</t>
  </si>
  <si>
    <t>CR[6421]</t>
  </si>
  <si>
    <t>Current and new MPB, MPC, MDP</t>
  </si>
  <si>
    <t>New RP can now object with Objection code  = "DECLINED"</t>
  </si>
  <si>
    <t>New RP</t>
  </si>
  <si>
    <t>NMI Class</t>
  </si>
  <si>
    <t>Jurisdiction</t>
  </si>
  <si>
    <t>CATS</t>
  </si>
  <si>
    <t xml:space="preserve">FRMP can now change MDP if not RP (removal of FRMP=RP validation)) </t>
  </si>
  <si>
    <t>WIGS</t>
  </si>
  <si>
    <t>CR1000 series</t>
  </si>
  <si>
    <t>LARGE, SMALL</t>
  </si>
  <si>
    <t>ALL</t>
  </si>
  <si>
    <t>Removal of Read Type Codes</t>
  </si>
  <si>
    <t>Read type codes "NI - New Interval meter" and "NB- Future Move In (Basic) are no longer applicable</t>
  </si>
  <si>
    <t>Role codes</t>
  </si>
  <si>
    <t>Description of change</t>
  </si>
  <si>
    <t>LNSP role id will be used for the ENM, RP role id will be used for the MC</t>
  </si>
  <si>
    <t>Clarification</t>
  </si>
  <si>
    <t>Read type codes</t>
  </si>
  <si>
    <t>Status codes - NMI status codes</t>
  </si>
  <si>
    <t>CR description</t>
  </si>
  <si>
    <t>CR Code</t>
  </si>
  <si>
    <t>Section</t>
  </si>
  <si>
    <t>Item</t>
  </si>
  <si>
    <t>Role codes and rules for a CR</t>
  </si>
  <si>
    <t>Obligations by Role</t>
  </si>
  <si>
    <t>Metering provider - Category B</t>
  </si>
  <si>
    <t>MPB must update the Meter Register Status Code</t>
  </si>
  <si>
    <t>The MPD will be the only party who can update the remove disconnection status at the meter level (using CR3000 series)</t>
  </si>
  <si>
    <t>NMI status code "N" added</t>
  </si>
  <si>
    <t>New meter register status code of D is added to indicated remove disconnection at the meter level</t>
  </si>
  <si>
    <t>Status Codes - Meter Register Status Codes</t>
  </si>
  <si>
    <t>Read type codes now apply to the type 4A (MRAM) meter: NS, RR, SP, ER,PR</t>
  </si>
  <si>
    <t>Read Type Codes now apply to type 4A</t>
  </si>
  <si>
    <t>Read Type Codes now apply to type VICAMI, COMMS4C, COMMS4D</t>
  </si>
  <si>
    <t>Current MC (RP role)</t>
  </si>
  <si>
    <t>LARGE</t>
  </si>
  <si>
    <t>WHOLESAL, INTERCON, GENERATR, SAMPLE</t>
  </si>
  <si>
    <t>WHOLESAL, GENERATR</t>
  </si>
  <si>
    <t>Current LR to no longer receive notifications for Cancelled and Rejected Statuses</t>
  </si>
  <si>
    <t>Current LNSP to receive all notifications</t>
  </si>
  <si>
    <t>EPRF</t>
  </si>
  <si>
    <t>Enabled for WIGS - all related Notification rules and objection rules should be as per the CATS transactions</t>
  </si>
  <si>
    <t>CR[5060, 5061]</t>
  </si>
  <si>
    <t>Other</t>
  </si>
  <si>
    <t>Remove all objections</t>
  </si>
  <si>
    <t>Change FRMP</t>
  </si>
  <si>
    <t>Change FRMP - Embedded Networks - Generator and Wholesale</t>
  </si>
  <si>
    <t>AEMO or LNSP/ENM</t>
  </si>
  <si>
    <t>MSAT Procedures - WIGS v4.2</t>
  </si>
  <si>
    <t>1000, 1020</t>
  </si>
  <si>
    <t>Sec 2, Page 13</t>
  </si>
  <si>
    <t>1080, 1082</t>
  </si>
  <si>
    <t>Change FRMP – Child NMI</t>
  </si>
  <si>
    <t>Sec 3, Page 17</t>
  </si>
  <si>
    <t>Sec 4, Page 21</t>
  </si>
  <si>
    <t>Sec 5, Page 23</t>
  </si>
  <si>
    <t>Sec 6, Page 26</t>
  </si>
  <si>
    <t>Sec 7, Page 29</t>
  </si>
  <si>
    <t>2100, 2101</t>
  </si>
  <si>
    <t>Sec 8, Page 32</t>
  </si>
  <si>
    <t>Maintain Profile Shapes</t>
  </si>
  <si>
    <t>Create Metering Details</t>
  </si>
  <si>
    <t>Sec 9, Page 35</t>
  </si>
  <si>
    <t>Sec 10, Page 38</t>
  </si>
  <si>
    <t>Change Metering Details</t>
  </si>
  <si>
    <t>Sec 11, Page 41</t>
  </si>
  <si>
    <t>Sec 12, Page 44</t>
  </si>
  <si>
    <t>Sec 13, Page 46</t>
  </si>
  <si>
    <t>Sec 14, Page 48</t>
  </si>
  <si>
    <t>Sec 15, Page 50</t>
  </si>
  <si>
    <t>Sec 16, Page 52</t>
  </si>
  <si>
    <t>Sec 17, Page 55</t>
  </si>
  <si>
    <t>Change NMI  – Child NMI</t>
  </si>
  <si>
    <t>Sec 18, Page 57</t>
  </si>
  <si>
    <t>Sec 19, Page 59</t>
  </si>
  <si>
    <t>Make NMI a Child NMI</t>
  </si>
  <si>
    <t>Sec 20, Page 61</t>
  </si>
  <si>
    <t>Sec 21, Page 63</t>
  </si>
  <si>
    <t>Sec 22, Page 65</t>
  </si>
  <si>
    <t>Sec 23, Page 68</t>
  </si>
  <si>
    <t>Sec 24, Page 71</t>
  </si>
  <si>
    <t>Change LR Child NMI Generator and Wholesale</t>
  </si>
  <si>
    <t>Sec 25, Page 73</t>
  </si>
  <si>
    <t>Change ROLR</t>
  </si>
  <si>
    <t>Sec 26, Page 75</t>
  </si>
  <si>
    <t>Sec 27, Page 77</t>
  </si>
  <si>
    <t>Standing Data Updates</t>
  </si>
  <si>
    <t>Sec 28, Page 79</t>
  </si>
  <si>
    <t>Invoke Bulk Change Tool</t>
  </si>
  <si>
    <t>Sec 29, Page 82</t>
  </si>
  <si>
    <t>Sec 30, Page 85</t>
  </si>
  <si>
    <t>Sec 31, Page 86</t>
  </si>
  <si>
    <t>Objections</t>
  </si>
  <si>
    <t xml:space="preserve">Change External Profile Shape </t>
  </si>
  <si>
    <t>New WIGS CR</t>
  </si>
  <si>
    <t>CRs [5060, 5061]</t>
  </si>
  <si>
    <t>CR[1080, 1082]</t>
  </si>
  <si>
    <t>CR[6500, 6501]</t>
  </si>
  <si>
    <t>CR[1050, 1051]</t>
  </si>
  <si>
    <t>CR[6800, 6801]</t>
  </si>
  <si>
    <t>CR[1021, 1022, 1023, 1024, 1025, 1026, 1027, 1028, 1029]*</t>
  </si>
  <si>
    <t>CR[1080, 1081, 1082, 1083, 1084]</t>
  </si>
  <si>
    <t>CR[1000, 1010*, 1020, 1030, 1040]</t>
  </si>
  <si>
    <t>CR[1000, 1020, 1030, 1040]</t>
  </si>
  <si>
    <t>CR[1000, 1010, 1020, 1030, 1040]</t>
  </si>
  <si>
    <t>CR[1000, 1020]</t>
  </si>
  <si>
    <t>CR[6700, 6701]</t>
  </si>
  <si>
    <t>CR[2020, 2021]</t>
  </si>
  <si>
    <t>CR[2100, 2101]</t>
  </si>
  <si>
    <t>CR[2500, 2501]</t>
  </si>
  <si>
    <t>CR[3000, 3001]</t>
  </si>
  <si>
    <t>CR[3004, 3005]</t>
  </si>
  <si>
    <t>CR[5100, 5111]</t>
  </si>
  <si>
    <t>5110, 5111</t>
  </si>
  <si>
    <t>Change LR – Child NMI Auto</t>
  </si>
  <si>
    <t>CR[1082]</t>
  </si>
  <si>
    <t>ACT, NSW, VIC, QLD, SA</t>
  </si>
  <si>
    <t>Current LNSP to receive notifications for Cancelled and Rejected Statuses</t>
  </si>
  <si>
    <t>Mandatory/Optional - MDP</t>
  </si>
  <si>
    <t>Objection code  = "NOACC" added for new and current MPD, MPB  and MPC</t>
  </si>
  <si>
    <t>CR[6700]</t>
  </si>
  <si>
    <t>CR[1021, 1022, 1023, 1024, 1025, 1026, 1027, 1028, 1029]</t>
  </si>
  <si>
    <t>CR[3050, 3051]</t>
  </si>
  <si>
    <r>
      <t xml:space="preserve">Change </t>
    </r>
    <r>
      <rPr>
        <sz val="11"/>
        <color theme="1"/>
        <rFont val="Calibri"/>
        <family val="2"/>
        <scheme val="minor"/>
      </rPr>
      <t>metering installation details</t>
    </r>
  </si>
  <si>
    <t>Network Tariff Code is now mandatory - if changes required</t>
  </si>
  <si>
    <t xml:space="preserve">Current RP can now object using objection code of "CONTRACT" </t>
  </si>
  <si>
    <t>MSATS should validate</t>
  </si>
  <si>
    <t>No</t>
  </si>
  <si>
    <t xml:space="preserve">CR Code </t>
  </si>
  <si>
    <t>1010, 102X, 1040</t>
  </si>
  <si>
    <t>All CR Codes</t>
  </si>
  <si>
    <t>BASIC</t>
  </si>
  <si>
    <t>MRIM</t>
  </si>
  <si>
    <t>UMCP</t>
  </si>
  <si>
    <t>Read Type Code</t>
  </si>
  <si>
    <t>NS</t>
  </si>
  <si>
    <t>Next Scheduled Read Date</t>
  </si>
  <si>
    <t>RR</t>
  </si>
  <si>
    <t>Next Read Date</t>
  </si>
  <si>
    <t>SP</t>
  </si>
  <si>
    <t>Special Read</t>
  </si>
  <si>
    <t>ER</t>
  </si>
  <si>
    <t>Estimated Read</t>
  </si>
  <si>
    <t>Consumer Read</t>
  </si>
  <si>
    <t>PR</t>
  </si>
  <si>
    <t>Previous Read Date</t>
  </si>
  <si>
    <t>UM</t>
  </si>
  <si>
    <t>Unmetered Connection Pt</t>
  </si>
  <si>
    <t>EI</t>
  </si>
  <si>
    <t>Existing Interval Meter</t>
  </si>
  <si>
    <t>Note:</t>
  </si>
  <si>
    <t>1080 is the same as 1000, 1081 is the same as 1010, 1083 is the same as 1030, and 1084 is the same as 1040.</t>
  </si>
  <si>
    <t>102X refers to 1020, 1021, 1022, 1023, 1024, 1025, 1026, 1027, 1028 and 1029.</t>
  </si>
  <si>
    <t xml:space="preserve">Note: </t>
  </si>
  <si>
    <t>Table 4‑O – Field Validation Data Source Codes</t>
  </si>
  <si>
    <t>Explanation</t>
  </si>
  <si>
    <t>RI</t>
  </si>
  <si>
    <t>OI</t>
  </si>
  <si>
    <t>RQ</t>
  </si>
  <si>
    <t>Requested by CATS if the data is not already in CATS.</t>
  </si>
  <si>
    <t>RA</t>
  </si>
  <si>
    <t>For all RA fields, it is also necessary to identify whether this data is required prior to the transaction passing from Pending Validation to Requested.</t>
  </si>
  <si>
    <t>RD</t>
  </si>
  <si>
    <t>BADDATA</t>
  </si>
  <si>
    <t>Used by a Participant to confirm that the standing data in the change request or the NMI Master Record is incorrect (e.g. Meter Serial ID). If the Participant role is incorrect; use NOTRESP.</t>
  </si>
  <si>
    <t>BADMETER</t>
  </si>
  <si>
    <r>
      <t xml:space="preserve">Used by the MDP for change retailer requests, where the Read Type Code is not compatible with the method for collecting </t>
    </r>
    <r>
      <rPr>
        <i/>
        <sz val="8"/>
        <color theme="1"/>
        <rFont val="Arial"/>
        <family val="2"/>
      </rPr>
      <t>metering data</t>
    </r>
    <r>
      <rPr>
        <sz val="8"/>
        <color theme="1"/>
        <rFont val="Arial"/>
        <family val="2"/>
      </rPr>
      <t xml:space="preserve"> at the </t>
    </r>
    <r>
      <rPr>
        <i/>
        <sz val="8"/>
        <color theme="1"/>
        <rFont val="Arial"/>
        <family val="2"/>
      </rPr>
      <t>metering installation</t>
    </r>
    <r>
      <rPr>
        <sz val="8"/>
        <color theme="1"/>
        <rFont val="Arial"/>
        <family val="2"/>
      </rPr>
      <t>.</t>
    </r>
  </si>
  <si>
    <t>BADPARTY</t>
  </si>
  <si>
    <t>Used by the MC when the MDP, MPB, or MPC nominated on a change retailer request is incorrect as they are not the party appointed by the MC, or do not have the capability or capacity to operate in the Role proposed.</t>
  </si>
  <si>
    <t>DATEBAD</t>
  </si>
  <si>
    <r>
      <t xml:space="preserve">Used by the MDP for </t>
    </r>
    <r>
      <rPr>
        <i/>
        <sz val="8"/>
        <color theme="1"/>
        <rFont val="Arial"/>
        <family val="2"/>
      </rPr>
      <t>meter installation</t>
    </r>
    <r>
      <rPr>
        <sz val="8"/>
        <color theme="1"/>
        <rFont val="Arial"/>
        <family val="2"/>
      </rPr>
      <t xml:space="preserve"> types 4A, 5 and 6 to inform the FRMP that the proposed date in the Change Request does not align with the date the Metering Reading is scheduled to be taken.</t>
    </r>
  </si>
  <si>
    <r>
      <t xml:space="preserve">Used by the Current FRMP, or MDP for retrospective change of </t>
    </r>
    <r>
      <rPr>
        <i/>
        <sz val="8"/>
        <color theme="1"/>
        <rFont val="Arial"/>
        <family val="2"/>
      </rPr>
      <t>retailer</t>
    </r>
    <r>
      <rPr>
        <sz val="8"/>
        <color theme="1"/>
        <rFont val="Arial"/>
        <family val="2"/>
      </rPr>
      <t xml:space="preserve"> requests where one or both of the Proposed Change Date, or Actual End Date is incorrect.</t>
    </r>
  </si>
  <si>
    <t>DEBT</t>
  </si>
  <si>
    <r>
      <t xml:space="preserve">Used by the Current FRMP for change </t>
    </r>
    <r>
      <rPr>
        <i/>
        <sz val="8"/>
        <color theme="1"/>
        <rFont val="Arial"/>
        <family val="2"/>
      </rPr>
      <t>retailer</t>
    </r>
    <r>
      <rPr>
        <sz val="8"/>
        <color theme="1"/>
        <rFont val="Arial"/>
        <family val="2"/>
      </rPr>
      <t xml:space="preserve"> requests, were there is an aged debt reaching Jurisdictional limits.</t>
    </r>
  </si>
  <si>
    <t>DECLINED</t>
  </si>
  <si>
    <t>Used by a Participant who does not wish to perform the Role for which it is nominated in the Change Request.</t>
  </si>
  <si>
    <t>NOACC (1)</t>
  </si>
  <si>
    <r>
      <t xml:space="preserve">Used where no access can be obtained to the </t>
    </r>
    <r>
      <rPr>
        <i/>
        <sz val="8"/>
        <color theme="1"/>
        <rFont val="Arial"/>
        <family val="2"/>
      </rPr>
      <t>metering installation</t>
    </r>
    <r>
      <rPr>
        <sz val="8"/>
        <color theme="1"/>
        <rFont val="Arial"/>
        <family val="2"/>
      </rPr>
      <t xml:space="preserve"> to perform the manual collection of </t>
    </r>
    <r>
      <rPr>
        <i/>
        <sz val="8"/>
        <color theme="1"/>
        <rFont val="Arial"/>
        <family val="2"/>
      </rPr>
      <t>metering data</t>
    </r>
    <r>
      <rPr>
        <sz val="8"/>
        <color theme="1"/>
        <rFont val="Arial"/>
        <family val="2"/>
      </rPr>
      <t xml:space="preserve"> required to facilitate a transfer of FRMP, or Meter Churn.</t>
    </r>
  </si>
  <si>
    <t>NOTAPRD</t>
  </si>
  <si>
    <t>Used by the LNSP where a Participant is not accredited or authorised to operate within the LNSP area, most typically applying to the Role of MP.</t>
  </si>
  <si>
    <t>NOTPRUD</t>
  </si>
  <si>
    <t>No prudential approval.</t>
  </si>
  <si>
    <t>AEMO has not approved the transaction for prudential reasons.</t>
  </si>
  <si>
    <t>NOTRESP</t>
  </si>
  <si>
    <r>
      <t xml:space="preserve">Not responsible for </t>
    </r>
    <r>
      <rPr>
        <i/>
        <sz val="8"/>
        <color theme="1"/>
        <rFont val="Arial"/>
        <family val="2"/>
      </rPr>
      <t>NMI</t>
    </r>
    <r>
      <rPr>
        <sz val="8"/>
        <color theme="1"/>
        <rFont val="Arial"/>
        <family val="2"/>
      </rPr>
      <t xml:space="preserve"> in the identified Role.</t>
    </r>
  </si>
  <si>
    <t>For use by a nominated Participant to Object on the basis that they are not responsible in the Role in which they are nominated.</t>
  </si>
  <si>
    <t>RETRO</t>
  </si>
  <si>
    <t>Participant does not agree to a Retrospective Change.</t>
  </si>
  <si>
    <t>BLOCK</t>
  </si>
  <si>
    <t>AEMO Objection to the transaction either at the request of a Jurisdiction or for operational reasons.</t>
  </si>
  <si>
    <t>Must only be used where an existing contractual obligation takes precedence over the proposed change and:</t>
  </si>
  <si>
    <r>
      <t>·</t>
    </r>
    <r>
      <rPr>
        <sz val="7"/>
        <color theme="1"/>
        <rFont val="Times New Roman"/>
        <family val="1"/>
      </rPr>
      <t xml:space="preserve">   </t>
    </r>
    <r>
      <rPr>
        <sz val="8"/>
        <color theme="1"/>
        <rFont val="Arial"/>
        <family val="2"/>
      </rPr>
      <t>a FRMP transfer is sought, in Queensland only, prior to the termination or end date of a term contract for the supply of electricity; or</t>
    </r>
  </si>
  <si>
    <r>
      <t>·</t>
    </r>
    <r>
      <rPr>
        <sz val="7"/>
        <color theme="1"/>
        <rFont val="Times New Roman"/>
        <family val="1"/>
      </rPr>
      <t xml:space="preserve">   </t>
    </r>
    <r>
      <rPr>
        <sz val="8"/>
        <color theme="1"/>
        <rFont val="Arial"/>
        <family val="2"/>
      </rPr>
      <t>A change of MC is proposed and the Current MC has been appointed in the Role of MC by a large End User.</t>
    </r>
  </si>
  <si>
    <t>NOTRANS</t>
  </si>
  <si>
    <r>
      <t xml:space="preserve">Used by the Current FRMP and only applies to retrospective change of </t>
    </r>
    <r>
      <rPr>
        <i/>
        <sz val="8"/>
        <color theme="1"/>
        <rFont val="Arial"/>
        <family val="2"/>
      </rPr>
      <t>retailer</t>
    </r>
    <r>
      <rPr>
        <sz val="8"/>
        <color theme="1"/>
        <rFont val="Arial"/>
        <family val="2"/>
      </rPr>
      <t xml:space="preserve"> requests. A check of records shows no previous change of </t>
    </r>
    <r>
      <rPr>
        <i/>
        <sz val="8"/>
        <color theme="1"/>
        <rFont val="Arial"/>
        <family val="2"/>
      </rPr>
      <t>retailer</t>
    </r>
    <r>
      <rPr>
        <sz val="8"/>
        <color theme="1"/>
        <rFont val="Arial"/>
        <family val="2"/>
      </rPr>
      <t xml:space="preserve"> request exists for the error correction change of </t>
    </r>
    <r>
      <rPr>
        <i/>
        <sz val="8"/>
        <color theme="1"/>
        <rFont val="Arial"/>
        <family val="2"/>
      </rPr>
      <t>retailer</t>
    </r>
    <r>
      <rPr>
        <sz val="8"/>
        <color theme="1"/>
        <rFont val="Arial"/>
        <family val="2"/>
      </rPr>
      <t>.</t>
    </r>
  </si>
  <si>
    <t>NOTAWARE</t>
  </si>
  <si>
    <t>Used by the Current FRMP when no communication has been received from the New FRMP confirming that an error correction transaction will be processed.</t>
  </si>
  <si>
    <r>
      <t xml:space="preserve">Used by the Current LNSP when no communication has been received from any of the ENM, FRMP, or the </t>
    </r>
    <r>
      <rPr>
        <i/>
        <sz val="8"/>
        <color theme="1"/>
        <rFont val="Arial"/>
        <family val="2"/>
      </rPr>
      <t>Exempt Embedded Network Service Provider re</t>
    </r>
    <r>
      <rPr>
        <sz val="8"/>
        <color theme="1"/>
        <rFont val="Arial"/>
        <family val="2"/>
      </rPr>
      <t xml:space="preserve">garding making one of their </t>
    </r>
    <r>
      <rPr>
        <i/>
        <sz val="8"/>
        <color theme="1"/>
        <rFont val="Arial"/>
        <family val="2"/>
      </rPr>
      <t>NMIs</t>
    </r>
    <r>
      <rPr>
        <sz val="8"/>
        <color theme="1"/>
        <rFont val="Arial"/>
        <family val="2"/>
      </rPr>
      <t xml:space="preserve"> a Child NMI.</t>
    </r>
  </si>
  <si>
    <t>CRCODE</t>
  </si>
  <si>
    <r>
      <t xml:space="preserve">Can be used if the Change Reason Code being used does not apply to the </t>
    </r>
    <r>
      <rPr>
        <i/>
        <sz val="8"/>
        <color theme="1"/>
        <rFont val="Arial"/>
        <family val="2"/>
      </rPr>
      <t>NMI</t>
    </r>
    <r>
      <rPr>
        <sz val="8"/>
        <color theme="1"/>
        <rFont val="Arial"/>
        <family val="2"/>
      </rPr>
      <t xml:space="preserve"> concerned.</t>
    </r>
  </si>
  <si>
    <t>Name of code</t>
  </si>
  <si>
    <t>Description of code</t>
  </si>
  <si>
    <r>
      <t>Next Scheduled Read Date</t>
    </r>
    <r>
      <rPr>
        <vertAlign val="superscript"/>
        <sz val="7"/>
        <color theme="1"/>
        <rFont val="Arial"/>
        <family val="2"/>
      </rPr>
      <t>(1)</t>
    </r>
  </si>
  <si>
    <t>Advice from New FRMP to MDP that the Proposed Change Date for the End User transfer is the Next Scheduled Read Date, which is, therefore, a date in the future. No other Meter Reading is required.</t>
  </si>
  <si>
    <r>
      <t xml:space="preserve">An acceptable date is a window that is up to 3 </t>
    </r>
    <r>
      <rPr>
        <i/>
        <sz val="8"/>
        <color theme="1"/>
        <rFont val="Arial"/>
        <family val="2"/>
      </rPr>
      <t>business days</t>
    </r>
    <r>
      <rPr>
        <sz val="8"/>
        <color theme="1"/>
        <rFont val="Arial"/>
        <family val="2"/>
      </rPr>
      <t xml:space="preserve"> before or 2 </t>
    </r>
    <r>
      <rPr>
        <i/>
        <sz val="8"/>
        <color theme="1"/>
        <rFont val="Arial"/>
        <family val="2"/>
      </rPr>
      <t>business days</t>
    </r>
    <r>
      <rPr>
        <sz val="8"/>
        <color theme="1"/>
        <rFont val="Arial"/>
        <family val="2"/>
      </rPr>
      <t xml:space="preserve"> after the published Next Scheduled Read Date.</t>
    </r>
  </si>
  <si>
    <r>
      <t xml:space="preserve">If the date proposed by the New FRMP is not within this same window (i.e. up to 3 </t>
    </r>
    <r>
      <rPr>
        <i/>
        <sz val="8"/>
        <color theme="1"/>
        <rFont val="Arial"/>
        <family val="2"/>
      </rPr>
      <t>business days</t>
    </r>
    <r>
      <rPr>
        <sz val="8"/>
        <color theme="1"/>
        <rFont val="Arial"/>
        <family val="2"/>
      </rPr>
      <t xml:space="preserve"> before or 2 </t>
    </r>
    <r>
      <rPr>
        <i/>
        <sz val="8"/>
        <color theme="1"/>
        <rFont val="Arial"/>
        <family val="2"/>
      </rPr>
      <t>business days</t>
    </r>
    <r>
      <rPr>
        <sz val="8"/>
        <color theme="1"/>
        <rFont val="Arial"/>
        <family val="2"/>
      </rPr>
      <t xml:space="preserve"> after), the MDP must advise the FRMP that there is a problem with the date proposed within 2 days of receipt of the Data Request.</t>
    </r>
  </si>
  <si>
    <r>
      <t xml:space="preserve">If the </t>
    </r>
    <r>
      <rPr>
        <i/>
        <sz val="8"/>
        <color theme="1"/>
        <rFont val="Arial"/>
        <family val="2"/>
      </rPr>
      <t>meter</t>
    </r>
    <r>
      <rPr>
        <sz val="8"/>
        <color theme="1"/>
        <rFont val="Arial"/>
        <family val="2"/>
      </rPr>
      <t xml:space="preserve"> is read outside this window, the MDP is not obliged to provide an Actual Change Date CR 1500.</t>
    </r>
  </si>
  <si>
    <r>
      <t xml:space="preserve">Applies to types 4A, 5 and type 6 </t>
    </r>
    <r>
      <rPr>
        <i/>
        <sz val="8"/>
        <color theme="1"/>
        <rFont val="Arial"/>
        <family val="2"/>
      </rPr>
      <t>metering installations</t>
    </r>
    <r>
      <rPr>
        <sz val="8"/>
        <color theme="1"/>
        <rFont val="Arial"/>
        <family val="2"/>
      </rPr>
      <t>.</t>
    </r>
  </si>
  <si>
    <r>
      <t xml:space="preserve">Advice from New FRMP to MDP that the Proposed Change Date for the End User transfer is to be the date the </t>
    </r>
    <r>
      <rPr>
        <i/>
        <sz val="8"/>
        <color theme="1"/>
        <rFont val="Arial"/>
        <family val="2"/>
      </rPr>
      <t>meter</t>
    </r>
    <r>
      <rPr>
        <sz val="8"/>
        <color theme="1"/>
        <rFont val="Arial"/>
        <family val="2"/>
      </rPr>
      <t xml:space="preserve"> is next read, which is, therefore, a date in the future. This code should be used if it is intended that the transfer is to occur on the date that the </t>
    </r>
    <r>
      <rPr>
        <i/>
        <sz val="8"/>
        <color theme="1"/>
        <rFont val="Arial"/>
        <family val="2"/>
      </rPr>
      <t>meter</t>
    </r>
    <r>
      <rPr>
        <sz val="8"/>
        <color theme="1"/>
        <rFont val="Arial"/>
        <family val="2"/>
      </rPr>
      <t xml:space="preserve"> is read next, whenever that date is (i.e. the Proposed Change Date has no relevance).</t>
    </r>
  </si>
  <si>
    <t>Advice from New FRMP to MDP that the Proposed Change Date for the End User transfer is a date that does not align with the scheduled reading cycle. The MDP/MPC is to arrange for the Special Meter Reading.</t>
  </si>
  <si>
    <r>
      <t xml:space="preserve">Applies to type 4A, 5 and type 6 </t>
    </r>
    <r>
      <rPr>
        <i/>
        <sz val="8"/>
        <color theme="1"/>
        <rFont val="Arial"/>
        <family val="2"/>
      </rPr>
      <t>metering installations</t>
    </r>
    <r>
      <rPr>
        <sz val="8"/>
        <color theme="1"/>
        <rFont val="Arial"/>
        <family val="2"/>
      </rPr>
      <t>.</t>
    </r>
  </si>
  <si>
    <r>
      <t xml:space="preserve">Available if approved by Jurisdictional policy. Advice from the New FRMP to MDP that the End User has agreed to transfer on an Estimated Reading. No Meter Reading is required for this transfer. MDP is to provide an Estimated Reading in accordance with the </t>
    </r>
    <r>
      <rPr>
        <i/>
        <sz val="8"/>
        <color theme="1"/>
        <rFont val="Arial"/>
        <family val="2"/>
      </rPr>
      <t>metrology procedure</t>
    </r>
    <r>
      <rPr>
        <sz val="8"/>
        <color theme="1"/>
        <rFont val="Arial"/>
        <family val="2"/>
      </rPr>
      <t xml:space="preserve"> and any other Jurisdiction requirements.</t>
    </r>
  </si>
  <si>
    <t>Available if approved by Jurisdictional policy. Advice from New FRMP to MC or MDP that the End User has agreed to transfer on a Meter Reading it provides. MDP/MPC is not required to undertake a Special Meter Reading.</t>
  </si>
  <si>
    <r>
      <t xml:space="preserve">Applies to type 6 </t>
    </r>
    <r>
      <rPr>
        <i/>
        <sz val="8"/>
        <color theme="1"/>
        <rFont val="Arial"/>
        <family val="2"/>
      </rPr>
      <t>metering installations</t>
    </r>
    <r>
      <rPr>
        <sz val="8"/>
        <color theme="1"/>
        <rFont val="Arial"/>
        <family val="2"/>
      </rPr>
      <t>.</t>
    </r>
  </si>
  <si>
    <r>
      <t>Previous Read Date</t>
    </r>
    <r>
      <rPr>
        <vertAlign val="superscript"/>
        <sz val="7"/>
        <color theme="1"/>
        <rFont val="Arial"/>
        <family val="2"/>
      </rPr>
      <t>(2)</t>
    </r>
  </si>
  <si>
    <t>Available if approved by Jurisdictional policy. Advice from the New FRMP to the MDP that the transfer is to occur on the previous Meter Reading.</t>
  </si>
  <si>
    <t>Unmetered Connection Point</t>
  </si>
  <si>
    <r>
      <t xml:space="preserve">Used when the </t>
    </r>
    <r>
      <rPr>
        <i/>
        <sz val="8"/>
        <color theme="1"/>
        <rFont val="Arial"/>
        <family val="2"/>
      </rPr>
      <t>NMI</t>
    </r>
    <r>
      <rPr>
        <sz val="8"/>
        <color theme="1"/>
        <rFont val="Arial"/>
        <family val="2"/>
      </rPr>
      <t xml:space="preserve"> being transferred is an unmetered </t>
    </r>
    <r>
      <rPr>
        <i/>
        <sz val="8"/>
        <color theme="1"/>
        <rFont val="Arial"/>
        <family val="2"/>
      </rPr>
      <t>connection point</t>
    </r>
    <r>
      <rPr>
        <sz val="8"/>
        <color theme="1"/>
        <rFont val="Arial"/>
        <family val="2"/>
      </rPr>
      <t>.</t>
    </r>
  </si>
  <si>
    <t>Existing Remotely-Read Interval Meter</t>
  </si>
  <si>
    <r>
      <t xml:space="preserve">Advice from the New FRMP to the MDP that there is an existing remotely-read Interval Meter at the </t>
    </r>
    <r>
      <rPr>
        <i/>
        <sz val="8"/>
        <color theme="1"/>
        <rFont val="Arial"/>
        <family val="2"/>
      </rPr>
      <t>connection point</t>
    </r>
    <r>
      <rPr>
        <sz val="8"/>
        <color theme="1"/>
        <rFont val="Arial"/>
        <family val="2"/>
      </rPr>
      <t xml:space="preserve"> and that the existing </t>
    </r>
    <r>
      <rPr>
        <i/>
        <sz val="8"/>
        <color theme="1"/>
        <rFont val="Arial"/>
        <family val="2"/>
      </rPr>
      <t>meters</t>
    </r>
    <r>
      <rPr>
        <sz val="8"/>
        <color theme="1"/>
        <rFont val="Arial"/>
        <family val="2"/>
      </rPr>
      <t xml:space="preserve"> will continue to be used after the transfer.</t>
    </r>
  </si>
  <si>
    <r>
      <t xml:space="preserve">Applies to type 1 to 4 </t>
    </r>
    <r>
      <rPr>
        <i/>
        <sz val="8"/>
        <color theme="1"/>
        <rFont val="Arial"/>
        <family val="2"/>
      </rPr>
      <t>metering installations</t>
    </r>
    <r>
      <rPr>
        <sz val="8"/>
        <color theme="1"/>
        <rFont val="Arial"/>
        <family val="2"/>
      </rPr>
      <t xml:space="preserve"> only.</t>
    </r>
  </si>
  <si>
    <t xml:space="preserve">Metering Installation Type Code </t>
  </si>
  <si>
    <t>MRIM / MRAM</t>
  </si>
  <si>
    <t>COMMSx / VICAMI</t>
  </si>
  <si>
    <t>COMMSx refers to COMMS1, COMMS2, COMMS3, COMMS4, COMMS4C, COMMS4D.</t>
  </si>
  <si>
    <t>Table 3‑C – Retrospective Change Reason Codes</t>
  </si>
  <si>
    <t>Change Roles</t>
  </si>
  <si>
    <t>Table 3‑D – Prospective Change Reason Codes</t>
  </si>
  <si>
    <t>(a) For a Retrospective Change, the Proposed Change Date must either be the date the Change Request is raised or a date in the past and within the number of days allowed by the Timeframe Rules/Change Reason Code/NMI Classification Code on this Change Request. The maximum number of days is the value stored in Retrospective Days. At present, the maximum number of days in the past for any Role Change Request is 130 business days, the maximum number of days in the past for changing NMI Standing Data is 140 business days.</t>
  </si>
  <si>
    <t>(b) Retrospective Changes have 0 days for the Prospective Days in the Timeframe Rules for the Jurisdiction/Change Reason Code/NMI Classification Code combination.</t>
  </si>
  <si>
    <r>
      <t>(a)</t>
    </r>
    <r>
      <rPr>
        <sz val="7"/>
        <color theme="1"/>
        <rFont val="Times New Roman"/>
        <family val="1"/>
      </rPr>
      <t xml:space="preserve">        </t>
    </r>
    <r>
      <rPr>
        <sz val="10"/>
        <color theme="1"/>
        <rFont val="Arial"/>
        <family val="2"/>
      </rPr>
      <t>For a Prospective Change, the Proposed Change Date must be the day following the date on which a Change Request is submitted, or a date after that date.</t>
    </r>
  </si>
  <si>
    <r>
      <t>(b)</t>
    </r>
    <r>
      <rPr>
        <sz val="7"/>
        <color theme="1"/>
        <rFont val="Times New Roman"/>
        <family val="1"/>
      </rPr>
      <t xml:space="preserve">        </t>
    </r>
    <r>
      <rPr>
        <sz val="10"/>
        <color theme="1"/>
        <rFont val="Arial"/>
        <family val="2"/>
      </rPr>
      <t xml:space="preserve">The maximum number of days for a Prospective Change depends on the Timeframe Rules/Change Reason Code/NMI Classification Code for the relevant Change Request. The maximum number of days is the value stored in Prospective Days. At present, the maximum allowable number of days for any Prospective Change is 65 </t>
    </r>
    <r>
      <rPr>
        <i/>
        <sz val="10"/>
        <color theme="1"/>
        <rFont val="Arial"/>
        <family val="2"/>
      </rPr>
      <t>business days</t>
    </r>
    <r>
      <rPr>
        <sz val="10"/>
        <color theme="1"/>
        <rFont val="Arial"/>
        <family val="2"/>
      </rPr>
      <t>.</t>
    </r>
  </si>
  <si>
    <r>
      <t>(c)</t>
    </r>
    <r>
      <rPr>
        <sz val="7"/>
        <color theme="1"/>
        <rFont val="Times New Roman"/>
        <family val="1"/>
      </rPr>
      <t xml:space="preserve">        </t>
    </r>
    <r>
      <rPr>
        <sz val="10"/>
        <color theme="1"/>
        <rFont val="Arial"/>
        <family val="2"/>
      </rPr>
      <t>Prospective Changes have 0 days for the Retrospective Days in the Timeframe Rules/Change Reason Code/NMI Classification Code combination.</t>
    </r>
  </si>
  <si>
    <t>Table 4‑B – Role Codes</t>
  </si>
  <si>
    <t>FRMP</t>
  </si>
  <si>
    <t>Financially Responsible Market Participant</t>
  </si>
  <si>
    <t>LNSP</t>
  </si>
  <si>
    <r>
      <t xml:space="preserve">Local Network Service Provider or </t>
    </r>
    <r>
      <rPr>
        <i/>
        <sz val="8"/>
        <color theme="1"/>
        <rFont val="Arial"/>
        <family val="2"/>
      </rPr>
      <t>Embedded Network Manager</t>
    </r>
    <r>
      <rPr>
        <sz val="8"/>
        <color theme="1"/>
        <rFont val="Arial"/>
        <family val="2"/>
      </rPr>
      <t xml:space="preserve"> for </t>
    </r>
    <r>
      <rPr>
        <i/>
        <sz val="8"/>
        <color theme="1"/>
        <rFont val="Arial"/>
        <family val="2"/>
      </rPr>
      <t>child connection points</t>
    </r>
  </si>
  <si>
    <t>LR</t>
  </si>
  <si>
    <t>Local Retailer</t>
  </si>
  <si>
    <t>Metering Data Provider – Category D</t>
  </si>
  <si>
    <t>MPB</t>
  </si>
  <si>
    <t>Metering Provider – Category B</t>
  </si>
  <si>
    <t>MPC</t>
  </si>
  <si>
    <t>Metering Data Provider – Category C</t>
  </si>
  <si>
    <t>NEMM</t>
  </si>
  <si>
    <t>National Electricity Market Operator</t>
  </si>
  <si>
    <t>Retailer of Last Resort</t>
  </si>
  <si>
    <t>Metering Coordinator</t>
  </si>
  <si>
    <t>NSP2</t>
  </si>
  <si>
    <t>Second Network Service Provider (For Wholesale NMIs only)</t>
  </si>
  <si>
    <t>Table 4‑C – Jurisdiction Codes</t>
  </si>
  <si>
    <t>ACT</t>
  </si>
  <si>
    <t>Australian Capital Territory</t>
  </si>
  <si>
    <t>All Jurisdictions</t>
  </si>
  <si>
    <t>NEM</t>
  </si>
  <si>
    <t>National Electricity Market</t>
  </si>
  <si>
    <t>NSW</t>
  </si>
  <si>
    <t>New South Wales</t>
  </si>
  <si>
    <t>QLD</t>
  </si>
  <si>
    <t>Queensland</t>
  </si>
  <si>
    <t>TAS</t>
  </si>
  <si>
    <t>Tasmania</t>
  </si>
  <si>
    <t>SA</t>
  </si>
  <si>
    <t>South Australia</t>
  </si>
  <si>
    <t>VIC</t>
  </si>
  <si>
    <t>Victoria</t>
  </si>
  <si>
    <t>Table 4‑F – Customer Classification Codes</t>
  </si>
  <si>
    <t>BUSINESS</t>
  </si>
  <si>
    <t>RESIDENTIAL</t>
  </si>
  <si>
    <t>Table 4‑G – Customer Threshold Codes</t>
  </si>
  <si>
    <t>Customer Threshold Code</t>
  </si>
  <si>
    <t xml:space="preserve">Description </t>
  </si>
  <si>
    <t>LOW</t>
  </si>
  <si>
    <t>Consumption is less than the ‘lower consumption threshold’ as defined in the National Energy Retail Regulations</t>
  </si>
  <si>
    <t>MEDIUM</t>
  </si>
  <si>
    <t>Consumption is equal to or greater than the ‘lower consumption threshold’, but less than the ‘upper consumption threshold’, as defined in the National Energy Retail Regulations</t>
  </si>
  <si>
    <t>HIGH</t>
  </si>
  <si>
    <t>Consumption is equal to or greater than the ‘upper consumption threshold’ as defined in the National Energy Retail Regulations</t>
  </si>
  <si>
    <t>Table 4‑H – NMI Status Codes</t>
  </si>
  <si>
    <t>A</t>
  </si>
  <si>
    <t>Active NMI</t>
  </si>
  <si>
    <r>
      <t xml:space="preserve">Applies when a </t>
    </r>
    <r>
      <rPr>
        <i/>
        <sz val="8"/>
        <color theme="1"/>
        <rFont val="Arial"/>
        <family val="2"/>
      </rPr>
      <t>NMI</t>
    </r>
    <r>
      <rPr>
        <sz val="8"/>
        <color theme="1"/>
        <rFont val="Arial"/>
        <family val="2"/>
      </rPr>
      <t xml:space="preserve"> is energised.</t>
    </r>
  </si>
  <si>
    <t>D</t>
  </si>
  <si>
    <t>Not energised NMI</t>
  </si>
  <si>
    <r>
      <t xml:space="preserve">Applies when the </t>
    </r>
    <r>
      <rPr>
        <i/>
        <sz val="8"/>
        <color theme="1"/>
        <rFont val="Arial"/>
        <family val="2"/>
      </rPr>
      <t>NMI</t>
    </r>
    <r>
      <rPr>
        <sz val="8"/>
        <color theme="1"/>
        <rFont val="Arial"/>
        <family val="2"/>
      </rPr>
      <t xml:space="preserve"> exists in MSATS and the </t>
    </r>
    <r>
      <rPr>
        <i/>
        <sz val="8"/>
        <color theme="1"/>
        <rFont val="Arial"/>
        <family val="2"/>
      </rPr>
      <t>connection point</t>
    </r>
    <r>
      <rPr>
        <sz val="8"/>
        <color theme="1"/>
        <rFont val="Arial"/>
        <family val="2"/>
      </rPr>
      <t xml:space="preserve"> is de-energised.</t>
    </r>
  </si>
  <si>
    <t>X</t>
  </si>
  <si>
    <t>Extinct NMI</t>
  </si>
  <si>
    <r>
      <t xml:space="preserve">Applies when the </t>
    </r>
    <r>
      <rPr>
        <i/>
        <sz val="8"/>
        <color theme="1"/>
        <rFont val="Arial"/>
        <family val="2"/>
      </rPr>
      <t>network connection</t>
    </r>
    <r>
      <rPr>
        <sz val="8"/>
        <color theme="1"/>
        <rFont val="Arial"/>
        <family val="2"/>
      </rPr>
      <t xml:space="preserve"> has been permanently removed from the </t>
    </r>
    <r>
      <rPr>
        <i/>
        <sz val="8"/>
        <color theme="1"/>
        <rFont val="Arial"/>
        <family val="2"/>
      </rPr>
      <t>connection point</t>
    </r>
    <r>
      <rPr>
        <sz val="8"/>
        <color theme="1"/>
        <rFont val="Arial"/>
        <family val="2"/>
      </rPr>
      <t xml:space="preserve">. Under this condition the existing </t>
    </r>
    <r>
      <rPr>
        <i/>
        <sz val="8"/>
        <color theme="1"/>
        <rFont val="Arial"/>
        <family val="2"/>
      </rPr>
      <t>NMI</t>
    </r>
    <r>
      <rPr>
        <sz val="8"/>
        <color theme="1"/>
        <rFont val="Arial"/>
        <family val="2"/>
      </rPr>
      <t xml:space="preserve"> will not be reallocated to any other </t>
    </r>
    <r>
      <rPr>
        <i/>
        <sz val="8"/>
        <color theme="1"/>
        <rFont val="Arial"/>
        <family val="2"/>
      </rPr>
      <t>connection point</t>
    </r>
    <r>
      <rPr>
        <sz val="8"/>
        <color theme="1"/>
        <rFont val="Arial"/>
        <family val="2"/>
      </rPr>
      <t xml:space="preserve"> in the future.</t>
    </r>
  </si>
  <si>
    <r>
      <t xml:space="preserve">A </t>
    </r>
    <r>
      <rPr>
        <i/>
        <sz val="8"/>
        <color theme="1"/>
        <rFont val="Arial"/>
        <family val="2"/>
      </rPr>
      <t>NMI</t>
    </r>
    <r>
      <rPr>
        <sz val="8"/>
        <color theme="1"/>
        <rFont val="Arial"/>
        <family val="2"/>
      </rPr>
      <t xml:space="preserve"> with this status can never be transferred.</t>
    </r>
  </si>
  <si>
    <t>G</t>
  </si>
  <si>
    <t>Greenfield site NMI</t>
  </si>
  <si>
    <r>
      <t xml:space="preserve">Applies to a Site that has never been energised. The </t>
    </r>
    <r>
      <rPr>
        <i/>
        <sz val="8"/>
        <color theme="1"/>
        <rFont val="Arial"/>
        <family val="2"/>
      </rPr>
      <t>connection point</t>
    </r>
    <r>
      <rPr>
        <sz val="8"/>
        <color theme="1"/>
        <rFont val="Arial"/>
        <family val="2"/>
      </rPr>
      <t xml:space="preserve"> may require further Site works to be undertaken and will also require energisation. Once the NMI Status Code is changed from ‘G’, it cannot revert to ‘G’.</t>
    </r>
  </si>
  <si>
    <t>Off Market Child NMI</t>
  </si>
  <si>
    <r>
      <t>Applies when a</t>
    </r>
    <r>
      <rPr>
        <i/>
        <sz val="8"/>
        <color theme="1"/>
        <rFont val="Arial"/>
        <family val="2"/>
      </rPr>
      <t xml:space="preserve"> child connection point </t>
    </r>
    <r>
      <rPr>
        <sz val="8"/>
        <color theme="1"/>
        <rFont val="Arial"/>
        <family val="2"/>
      </rPr>
      <t xml:space="preserve">is no longer settled in the </t>
    </r>
    <r>
      <rPr>
        <i/>
        <sz val="8"/>
        <color theme="1"/>
        <rFont val="Arial"/>
        <family val="2"/>
      </rPr>
      <t>NEM.</t>
    </r>
  </si>
  <si>
    <t>Table 4‑I – Datastream Status Codes</t>
  </si>
  <si>
    <t>Active NMI Datastream</t>
  </si>
  <si>
    <r>
      <t xml:space="preserve">Applies when an NMI Datastream is to be used in </t>
    </r>
    <r>
      <rPr>
        <i/>
        <sz val="8"/>
        <color theme="1"/>
        <rFont val="Arial"/>
        <family val="2"/>
      </rPr>
      <t>settlements</t>
    </r>
    <r>
      <rPr>
        <sz val="8"/>
        <color theme="1"/>
        <rFont val="Arial"/>
        <family val="2"/>
      </rPr>
      <t>.</t>
    </r>
  </si>
  <si>
    <t>I</t>
  </si>
  <si>
    <t>Inactive NMI Datastream</t>
  </si>
  <si>
    <r>
      <t xml:space="preserve">Applies when the NMI Datastream is not to be used in </t>
    </r>
    <r>
      <rPr>
        <i/>
        <sz val="8"/>
        <color theme="1"/>
        <rFont val="Arial"/>
        <family val="2"/>
      </rPr>
      <t>settlements</t>
    </r>
    <r>
      <rPr>
        <sz val="8"/>
        <color theme="1"/>
        <rFont val="Arial"/>
        <family val="2"/>
      </rPr>
      <t>.</t>
    </r>
  </si>
  <si>
    <t>Table 4‑J – Meter Register Status Codes</t>
  </si>
  <si>
    <t>Current</t>
  </si>
  <si>
    <r>
      <t xml:space="preserve">Applies when a </t>
    </r>
    <r>
      <rPr>
        <i/>
        <sz val="8"/>
        <color theme="1"/>
        <rFont val="Arial"/>
        <family val="2"/>
      </rPr>
      <t>meter</t>
    </r>
    <r>
      <rPr>
        <sz val="8"/>
        <color theme="1"/>
        <rFont val="Arial"/>
        <family val="2"/>
      </rPr>
      <t xml:space="preserve"> at the </t>
    </r>
    <r>
      <rPr>
        <i/>
        <sz val="8"/>
        <color theme="1"/>
        <rFont val="Arial"/>
        <family val="2"/>
      </rPr>
      <t>NMI</t>
    </r>
    <r>
      <rPr>
        <sz val="8"/>
        <color theme="1"/>
        <rFont val="Arial"/>
        <family val="2"/>
      </rPr>
      <t xml:space="preserve"> is current and not </t>
    </r>
    <r>
      <rPr>
        <i/>
        <sz val="8"/>
        <color theme="1"/>
        <rFont val="Arial"/>
        <family val="2"/>
      </rPr>
      <t>remotely disconnected</t>
    </r>
    <r>
      <rPr>
        <sz val="8"/>
        <color theme="1"/>
        <rFont val="Arial"/>
        <family val="2"/>
      </rPr>
      <t>.</t>
    </r>
  </si>
  <si>
    <t>R</t>
  </si>
  <si>
    <t>Removed</t>
  </si>
  <si>
    <r>
      <t xml:space="preserve">Applies when a </t>
    </r>
    <r>
      <rPr>
        <i/>
        <sz val="8"/>
        <color theme="1"/>
        <rFont val="Arial"/>
        <family val="2"/>
      </rPr>
      <t>meter</t>
    </r>
    <r>
      <rPr>
        <sz val="8"/>
        <color theme="1"/>
        <rFont val="Arial"/>
        <family val="2"/>
      </rPr>
      <t xml:space="preserve"> at the </t>
    </r>
    <r>
      <rPr>
        <i/>
        <sz val="8"/>
        <color theme="1"/>
        <rFont val="Arial"/>
        <family val="2"/>
      </rPr>
      <t>NMI</t>
    </r>
    <r>
      <rPr>
        <sz val="8"/>
        <color theme="1"/>
        <rFont val="Arial"/>
        <family val="2"/>
      </rPr>
      <t xml:space="preserve"> is removed.</t>
    </r>
  </si>
  <si>
    <t>Remotely Disconnected</t>
  </si>
  <si>
    <r>
      <t xml:space="preserve">Applies when a </t>
    </r>
    <r>
      <rPr>
        <i/>
        <sz val="8"/>
        <color theme="1"/>
        <rFont val="Arial"/>
        <family val="2"/>
      </rPr>
      <t>meter</t>
    </r>
    <r>
      <rPr>
        <sz val="8"/>
        <color theme="1"/>
        <rFont val="Arial"/>
        <family val="2"/>
      </rPr>
      <t xml:space="preserve"> at the </t>
    </r>
    <r>
      <rPr>
        <i/>
        <sz val="8"/>
        <color theme="1"/>
        <rFont val="Arial"/>
        <family val="2"/>
      </rPr>
      <t>NMI</t>
    </r>
    <r>
      <rPr>
        <sz val="8"/>
        <color theme="1"/>
        <rFont val="Arial"/>
        <family val="2"/>
      </rPr>
      <t xml:space="preserve"> is </t>
    </r>
    <r>
      <rPr>
        <i/>
        <sz val="8"/>
        <color theme="1"/>
        <rFont val="Arial"/>
        <family val="2"/>
      </rPr>
      <t>remotely disconnected</t>
    </r>
    <r>
      <rPr>
        <sz val="8"/>
        <color theme="1"/>
        <rFont val="Arial"/>
        <family val="2"/>
      </rPr>
      <t>.</t>
    </r>
  </si>
  <si>
    <t>Table 4‑K – Register Identifier Status Codes</t>
  </si>
  <si>
    <t xml:space="preserve">Name </t>
  </si>
  <si>
    <r>
      <t xml:space="preserve">Applies when a Meter Register at the </t>
    </r>
    <r>
      <rPr>
        <i/>
        <sz val="8"/>
        <color theme="1"/>
        <rFont val="Arial"/>
        <family val="2"/>
      </rPr>
      <t>NMI</t>
    </r>
    <r>
      <rPr>
        <sz val="8"/>
        <color theme="1"/>
        <rFont val="Arial"/>
        <family val="2"/>
      </rPr>
      <t xml:space="preserve"> is current, i.e. connected to a </t>
    </r>
    <r>
      <rPr>
        <i/>
        <sz val="8"/>
        <color theme="1"/>
        <rFont val="Arial"/>
        <family val="2"/>
      </rPr>
      <t>connection point</t>
    </r>
    <r>
      <rPr>
        <sz val="8"/>
        <color theme="1"/>
        <rFont val="Arial"/>
        <family val="2"/>
      </rPr>
      <t>.</t>
    </r>
  </si>
  <si>
    <r>
      <t xml:space="preserve">Applies when a Meter Register at the </t>
    </r>
    <r>
      <rPr>
        <i/>
        <sz val="8"/>
        <color theme="1"/>
        <rFont val="Arial"/>
        <family val="2"/>
      </rPr>
      <t>NMI</t>
    </r>
    <r>
      <rPr>
        <sz val="8"/>
        <color theme="1"/>
        <rFont val="Arial"/>
        <family val="2"/>
      </rPr>
      <t xml:space="preserve"> is removed, i.e. not connected to a </t>
    </r>
    <r>
      <rPr>
        <i/>
        <sz val="8"/>
        <color theme="1"/>
        <rFont val="Arial"/>
        <family val="2"/>
      </rPr>
      <t>connection point</t>
    </r>
    <r>
      <rPr>
        <sz val="8"/>
        <color theme="1"/>
        <rFont val="Arial"/>
        <family val="2"/>
      </rPr>
      <t>.</t>
    </r>
  </si>
  <si>
    <t>Table 4‑L – Metering Installation Type Codes</t>
  </si>
  <si>
    <t>Manually Read Flag</t>
  </si>
  <si>
    <t>Basic Consumption Meter – Type 6</t>
  </si>
  <si>
    <t>Y</t>
  </si>
  <si>
    <t>COMMS1</t>
  </si>
  <si>
    <t>Interval Meter with communications – Type 1</t>
  </si>
  <si>
    <t>COMMS2</t>
  </si>
  <si>
    <t>Interval Meter with communications – Type 2</t>
  </si>
  <si>
    <t>COMMS3</t>
  </si>
  <si>
    <t>Interval Meter with communications – Type 3</t>
  </si>
  <si>
    <t>COMMS4</t>
  </si>
  <si>
    <t>Interval Meter with communications – Type 4</t>
  </si>
  <si>
    <r>
      <t xml:space="preserve">(Note: This code is used for </t>
    </r>
    <r>
      <rPr>
        <i/>
        <sz val="8"/>
        <color theme="1"/>
        <rFont val="Arial"/>
        <family val="2"/>
      </rPr>
      <t>large customer</t>
    </r>
    <r>
      <rPr>
        <sz val="8"/>
        <color theme="1"/>
        <rFont val="Arial"/>
        <family val="2"/>
      </rPr>
      <t xml:space="preserve"> with type 4 </t>
    </r>
    <r>
      <rPr>
        <i/>
        <sz val="8"/>
        <color theme="1"/>
        <rFont val="Arial"/>
        <family val="2"/>
      </rPr>
      <t>metering installations</t>
    </r>
    <r>
      <rPr>
        <sz val="8"/>
        <color theme="1"/>
        <rFont val="Arial"/>
        <family val="2"/>
      </rPr>
      <t xml:space="preserve"> and for </t>
    </r>
    <r>
      <rPr>
        <i/>
        <sz val="8"/>
        <color theme="1"/>
        <rFont val="Arial"/>
        <family val="2"/>
      </rPr>
      <t>small customer</t>
    </r>
    <r>
      <rPr>
        <sz val="8"/>
        <color theme="1"/>
        <rFont val="Arial"/>
        <family val="2"/>
      </rPr>
      <t xml:space="preserve"> type 4 </t>
    </r>
    <r>
      <rPr>
        <i/>
        <sz val="8"/>
        <color theme="1"/>
        <rFont val="Arial"/>
        <family val="2"/>
      </rPr>
      <t>metering installation</t>
    </r>
    <r>
      <rPr>
        <sz val="8"/>
        <color theme="1"/>
        <rFont val="Arial"/>
        <family val="2"/>
      </rPr>
      <t xml:space="preserve"> installed before 1 December 2017)</t>
    </r>
  </si>
  <si>
    <t>COMMS4D</t>
  </si>
  <si>
    <r>
      <t xml:space="preserve">Whole current </t>
    </r>
    <r>
      <rPr>
        <i/>
        <sz val="8"/>
        <color theme="1"/>
        <rFont val="Arial"/>
        <family val="2"/>
      </rPr>
      <t>metering installation</t>
    </r>
    <r>
      <rPr>
        <sz val="8"/>
        <color theme="1"/>
        <rFont val="Arial"/>
        <family val="2"/>
      </rPr>
      <t xml:space="preserve"> that meets the </t>
    </r>
    <r>
      <rPr>
        <i/>
        <sz val="8"/>
        <color theme="1"/>
        <rFont val="Arial"/>
        <family val="2"/>
      </rPr>
      <t>minimum services specifications</t>
    </r>
  </si>
  <si>
    <t>COMMS4C</t>
  </si>
  <si>
    <r>
      <t xml:space="preserve">CT connected </t>
    </r>
    <r>
      <rPr>
        <i/>
        <sz val="8"/>
        <color theme="1"/>
        <rFont val="Arial"/>
        <family val="2"/>
      </rPr>
      <t>metering installation</t>
    </r>
    <r>
      <rPr>
        <sz val="8"/>
        <color theme="1"/>
        <rFont val="Arial"/>
        <family val="2"/>
      </rPr>
      <t xml:space="preserve"> that meets the </t>
    </r>
    <r>
      <rPr>
        <i/>
        <sz val="8"/>
        <color theme="1"/>
        <rFont val="Arial"/>
        <family val="2"/>
      </rPr>
      <t>minimum services specifications</t>
    </r>
  </si>
  <si>
    <t>MRAM</t>
  </si>
  <si>
    <r>
      <t>small customer metering installation</t>
    </r>
    <r>
      <rPr>
        <sz val="8"/>
        <color theme="1"/>
        <rFont val="Arial"/>
        <family val="2"/>
      </rPr>
      <t xml:space="preserve"> – Type 4A</t>
    </r>
  </si>
  <si>
    <t>VICAMI</t>
  </si>
  <si>
    <r>
      <t>a relevant</t>
    </r>
    <r>
      <rPr>
        <i/>
        <sz val="8"/>
        <color theme="1"/>
        <rFont val="Arial"/>
        <family val="2"/>
      </rPr>
      <t xml:space="preserve"> metering installation</t>
    </r>
    <r>
      <rPr>
        <sz val="8"/>
        <color theme="1"/>
        <rFont val="Arial"/>
        <family val="2"/>
      </rPr>
      <t xml:space="preserve"> as defined in clause 9.9C of the NER.</t>
    </r>
  </si>
  <si>
    <t>Manually Read Interval Meter – Type 5</t>
  </si>
  <si>
    <t>Unmetered Supply – Type 7</t>
  </si>
  <si>
    <t>PROF</t>
  </si>
  <si>
    <t>For Profile Setup</t>
  </si>
  <si>
    <t>Required to Initiate. This means it must be supplied by the initiator of the Change Request.</t>
  </si>
  <si>
    <t>Optional on Initiation. This means it is optionally supplied by the initiator of the Change Request.</t>
  </si>
  <si>
    <t>For all RQ fields, the Participant that supplies the data must be identified.</t>
  </si>
  <si>
    <t>For all RQ fields, it is also necessary to identify whether this data is required prior to the transaction passing from Pending Validation to Requested.</t>
  </si>
  <si>
    <t>Requested by CATS regardless of whether it is already in CATS.</t>
  </si>
  <si>
    <t>For all RA fields, the Participant that supplies the data must be identified.</t>
  </si>
  <si>
    <r>
      <t xml:space="preserve">This code will be used for requesting the Actual Change Date on End User transfer Change Requests. (However, in this special case, the request will only be sent if the </t>
    </r>
    <r>
      <rPr>
        <i/>
        <sz val="8"/>
        <color theme="1"/>
        <rFont val="Arial"/>
        <family val="2"/>
      </rPr>
      <t>metering installation</t>
    </r>
    <r>
      <rPr>
        <sz val="8"/>
        <color theme="1"/>
        <rFont val="Arial"/>
        <family val="2"/>
      </rPr>
      <t xml:space="preserve"> is flagged as manually read).</t>
    </r>
  </si>
  <si>
    <t>This is only required for the Actual Change Date on the transaction that is returned as a consequence of a request to provide an Actual Change Date (currently 1500 is the only one).</t>
  </si>
  <si>
    <t>Table 4‑P – CATS Configuration Tables Available for Download</t>
  </si>
  <si>
    <t>Type</t>
  </si>
  <si>
    <t>Table</t>
  </si>
  <si>
    <t>List of the available Change Reason Codes</t>
  </si>
  <si>
    <t>CATS_CHANGE_REASON_CODES</t>
  </si>
  <si>
    <t>Rule</t>
  </si>
  <si>
    <t>Change Request Initiation Rules</t>
  </si>
  <si>
    <t>CATS_CR_INITIATION_RULES</t>
  </si>
  <si>
    <t>Change Request Status codes</t>
  </si>
  <si>
    <t>CATS_CR_STATUS_CODES</t>
  </si>
  <si>
    <t>Data source code used for Field Validation Rules</t>
  </si>
  <si>
    <t>CATS_DATA_SOURCE_CODES</t>
  </si>
  <si>
    <t>De-registration codes</t>
  </si>
  <si>
    <t>CATS_DEREG_CODES</t>
  </si>
  <si>
    <t>Rule governing NMI Discovery Search</t>
  </si>
  <si>
    <t>CATS_DISCOVERY_ACCESS_RULES</t>
  </si>
  <si>
    <t>Rules defining if Site address is returned in NMI Discovery Search</t>
  </si>
  <si>
    <t>CATS_DISCOVERY_SEARCH_RULES</t>
  </si>
  <si>
    <t>DLF Codes</t>
  </si>
  <si>
    <t>CATS_DLF_CODES</t>
  </si>
  <si>
    <t>Parent Name codes</t>
  </si>
  <si>
    <t>CATS_EMB_NET_ID_CODES</t>
  </si>
  <si>
    <t>Error codes used by MSATS</t>
  </si>
  <si>
    <t>CATS_ERROR_CODES</t>
  </si>
  <si>
    <t>List of Jurisdiction Codes</t>
  </si>
  <si>
    <t>CATS_JURISDICTION_CODES</t>
  </si>
  <si>
    <t>Jurisdiction rules governing Change Request Initiation</t>
  </si>
  <si>
    <t>CATS_JURISDICTIONAL_RULES</t>
  </si>
  <si>
    <t>Meter installation type codes</t>
  </si>
  <si>
    <t>CATS_METER_INSTALL_TYPE_CODES</t>
  </si>
  <si>
    <t>NMI Classification Codes</t>
  </si>
  <si>
    <t>CATS_NMI_CLASS_CODES</t>
  </si>
  <si>
    <t>NMI Status Codes</t>
  </si>
  <si>
    <t>CATS_NMI_STATUS_CODES</t>
  </si>
  <si>
    <t>Change Request Status Notification Rules that specify which notifications are generated by MSATS</t>
  </si>
  <si>
    <t>CATS_NOTIFICATION_RULES</t>
  </si>
  <si>
    <t>List of available Objection Codes</t>
  </si>
  <si>
    <t>CATS_OBJECTION_CODES</t>
  </si>
  <si>
    <t>The rules governing the use of Objections</t>
  </si>
  <si>
    <t>CATS_OBJECTION_RULES</t>
  </si>
  <si>
    <t>List of Roles along with their assigned Participant IDs used by MSATS</t>
  </si>
  <si>
    <t>CATS_PARTICIPANT_ROLES</t>
  </si>
  <si>
    <r>
      <t xml:space="preserve">List of </t>
    </r>
    <r>
      <rPr>
        <i/>
        <sz val="8"/>
        <color theme="1"/>
        <rFont val="Arial"/>
        <family val="2"/>
      </rPr>
      <t>Registered Participant</t>
    </r>
    <r>
      <rPr>
        <sz val="8"/>
        <color theme="1"/>
        <rFont val="Arial"/>
        <family val="2"/>
      </rPr>
      <t xml:space="preserve"> IDs</t>
    </r>
  </si>
  <si>
    <t>CATS_PARTICIPANTS</t>
  </si>
  <si>
    <t>List of allowable Read Type Codes</t>
  </si>
  <si>
    <t>CATS_READ_TYPE_CODES</t>
  </si>
  <si>
    <t>List of available Roles</t>
  </si>
  <si>
    <t>CATS_ROLES</t>
  </si>
  <si>
    <r>
      <t>Transmission connection point</t>
    </r>
    <r>
      <rPr>
        <sz val="8"/>
        <color theme="1"/>
        <rFont val="Arial"/>
        <family val="2"/>
      </rPr>
      <t xml:space="preserve"> identifier codes</t>
    </r>
  </si>
  <si>
    <t>CATS_TNI_CODES</t>
  </si>
  <si>
    <t>Transaction Field Validation Rules</t>
  </si>
  <si>
    <t>CATS_TRANS_FIELD_VALIDATION</t>
  </si>
  <si>
    <t>List of transaction types in MSATS</t>
  </si>
  <si>
    <t>CATS_TRANS_TYPE_CODES</t>
  </si>
  <si>
    <t>Calender used by MSATS</t>
  </si>
  <si>
    <t>MSATS_NATIONAL_CALENDAR</t>
  </si>
  <si>
    <t>Network Tariff Codes</t>
  </si>
  <si>
    <t>CATS_NETWORKTARIFF_CODES</t>
  </si>
  <si>
    <t>Table 3‑A – MSATS Transaction Type Codes</t>
  </si>
  <si>
    <t>Table 3‑B – Assignment of Change Reason Codes to Events</t>
  </si>
  <si>
    <t>Group of events</t>
  </si>
  <si>
    <t>Description of event</t>
  </si>
  <si>
    <t>Change Reason Code Assignment</t>
  </si>
  <si>
    <t>SMALL NMI</t>
  </si>
  <si>
    <t>1000, 1010, 1030, 1040, 1021, 1022, 1023, 1024, 1025, 1026, 1027, 1028, 1029</t>
  </si>
  <si>
    <t>LARGE NMI</t>
  </si>
  <si>
    <t>1000, 1020, 1030, 1040,</t>
  </si>
  <si>
    <r>
      <t>Embedded network</t>
    </r>
    <r>
      <rPr>
        <sz val="8"/>
        <color theme="1"/>
        <rFont val="Arial"/>
        <family val="2"/>
      </rPr>
      <t xml:space="preserve"> SMALL &amp; LARGE</t>
    </r>
  </si>
  <si>
    <t>1080, 1081, 1082, 1083, 1084</t>
  </si>
  <si>
    <t>Provide Actual Change Date SMALL &amp; LARGE (for CR 1000, 1030, 1080, 1083, 1010, 1040, 1081, 1084, 3080, 3090, 6200, 6700, 6800)</t>
  </si>
  <si>
    <r>
      <t xml:space="preserve">Create a </t>
    </r>
    <r>
      <rPr>
        <i/>
        <sz val="8"/>
        <color theme="1"/>
        <rFont val="Arial"/>
        <family val="2"/>
      </rPr>
      <t>NMI</t>
    </r>
    <r>
      <rPr>
        <sz val="8"/>
        <color theme="1"/>
        <rFont val="Arial"/>
        <family val="2"/>
      </rPr>
      <t xml:space="preserve"> SMALL &amp; LARGE</t>
    </r>
  </si>
  <si>
    <t>Create a Child NMI SMALL &amp; LARGE</t>
  </si>
  <si>
    <r>
      <t xml:space="preserve">Create </t>
    </r>
    <r>
      <rPr>
        <i/>
        <sz val="8"/>
        <color theme="1"/>
        <rFont val="Arial"/>
        <family val="2"/>
      </rPr>
      <t>NMI</t>
    </r>
    <r>
      <rPr>
        <sz val="8"/>
        <color theme="1"/>
        <rFont val="Arial"/>
        <family val="2"/>
      </rPr>
      <t xml:space="preserve">, </t>
    </r>
    <r>
      <rPr>
        <i/>
        <sz val="8"/>
        <color theme="1"/>
        <rFont val="Arial"/>
        <family val="2"/>
      </rPr>
      <t>metering installation</t>
    </r>
    <r>
      <rPr>
        <sz val="8"/>
        <color theme="1"/>
        <rFont val="Arial"/>
        <family val="2"/>
      </rPr>
      <t xml:space="preserve"> details &amp; NMI Datastream SMALL &amp; LARGE</t>
    </r>
  </si>
  <si>
    <r>
      <t xml:space="preserve">Create NMI, </t>
    </r>
    <r>
      <rPr>
        <i/>
        <sz val="8"/>
        <color theme="1"/>
        <rFont val="Arial"/>
        <family val="2"/>
      </rPr>
      <t>metering installation</t>
    </r>
    <r>
      <rPr>
        <sz val="8"/>
        <color theme="1"/>
        <rFont val="Arial"/>
        <family val="2"/>
      </rPr>
      <t xml:space="preserve"> details &amp; MDM datastream – Child NMI SMALL &amp; LARGE</t>
    </r>
  </si>
  <si>
    <r>
      <t xml:space="preserve">Create </t>
    </r>
    <r>
      <rPr>
        <i/>
        <sz val="8"/>
        <color theme="1"/>
        <rFont val="Arial"/>
        <family val="2"/>
      </rPr>
      <t>metering installation</t>
    </r>
    <r>
      <rPr>
        <sz val="8"/>
        <color theme="1"/>
        <rFont val="Arial"/>
        <family val="2"/>
      </rPr>
      <t xml:space="preserve"> details SMALL &amp; LARGE</t>
    </r>
  </si>
  <si>
    <t>Exchange of Metering Information SMALL &amp; LARGE</t>
  </si>
  <si>
    <r>
      <t xml:space="preserve">Change </t>
    </r>
    <r>
      <rPr>
        <i/>
        <sz val="8"/>
        <color theme="1"/>
        <rFont val="Arial"/>
        <family val="2"/>
      </rPr>
      <t>metering installation</t>
    </r>
    <r>
      <rPr>
        <sz val="8"/>
        <color theme="1"/>
        <rFont val="Arial"/>
        <family val="2"/>
      </rPr>
      <t xml:space="preserve"> details SMALL &amp; LARGE</t>
    </r>
  </si>
  <si>
    <t>Advanced Change Metering Installation Details SMALL &amp; LARGE</t>
  </si>
  <si>
    <t>Advanced Meter Exchange SMALL &amp; LARGE</t>
  </si>
  <si>
    <t>Change Network Tariff Code SMALL &amp; LARGE</t>
  </si>
  <si>
    <t>Create NMI Datastream SMALL &amp; LARGE</t>
  </si>
  <si>
    <t>Exchange of Datastream Information SMALL &amp; LARGE</t>
  </si>
  <si>
    <t>Change NMI Datastream SMALL &amp; LARGE</t>
  </si>
  <si>
    <t>Update NSRD SMALL &amp; LARGE</t>
  </si>
  <si>
    <r>
      <t xml:space="preserve">Change a </t>
    </r>
    <r>
      <rPr>
        <i/>
        <sz val="8"/>
        <color theme="1"/>
        <rFont val="Arial"/>
        <family val="2"/>
      </rPr>
      <t>NMI</t>
    </r>
    <r>
      <rPr>
        <sz val="8"/>
        <color theme="1"/>
        <rFont val="Arial"/>
        <family val="2"/>
      </rPr>
      <t xml:space="preserve"> SMALL &amp; LARGE</t>
    </r>
  </si>
  <si>
    <r>
      <t xml:space="preserve">Change </t>
    </r>
    <r>
      <rPr>
        <i/>
        <sz val="8"/>
        <color theme="1"/>
        <rFont val="Arial"/>
        <family val="2"/>
      </rPr>
      <t>NMI</t>
    </r>
    <r>
      <rPr>
        <sz val="8"/>
        <color theme="1"/>
        <rFont val="Arial"/>
        <family val="2"/>
      </rPr>
      <t xml:space="preserve"> – Customer Classification Code</t>
    </r>
  </si>
  <si>
    <t>Change Child NMI SMALL &amp; LARGE</t>
  </si>
  <si>
    <r>
      <t xml:space="preserve">Backdate </t>
    </r>
    <r>
      <rPr>
        <i/>
        <sz val="8"/>
        <color theme="1"/>
        <rFont val="Arial"/>
        <family val="2"/>
      </rPr>
      <t>NMI</t>
    </r>
    <r>
      <rPr>
        <sz val="8"/>
        <color theme="1"/>
        <rFont val="Arial"/>
        <family val="2"/>
      </rPr>
      <t xml:space="preserve"> start date</t>
    </r>
  </si>
  <si>
    <t>Backdate Child NMI Start Date</t>
  </si>
  <si>
    <t>Change Parent Name SMALL &amp; LARGE</t>
  </si>
  <si>
    <t>Change Role</t>
  </si>
  <si>
    <t>Change LNSP SMALL &amp; LARGE</t>
  </si>
  <si>
    <t>Change MDP SMALL &amp; LARGE</t>
  </si>
  <si>
    <t>Change MC SMALL &amp; LARGE</t>
  </si>
  <si>
    <t>Change Local Retailer SMALL &amp; LARGE</t>
  </si>
  <si>
    <t>Change Local Retailer Child NMI SMALL &amp; LARGE</t>
  </si>
  <si>
    <t>Change RoLR SMALL &amp; LARGE</t>
  </si>
  <si>
    <t>Change Metering Provider SMALL &amp; LARGE</t>
  </si>
  <si>
    <t>Change Multiple Roles SMALL &amp; LARGE</t>
  </si>
  <si>
    <t>System</t>
  </si>
  <si>
    <t>Change of Child Local Retailer (Auto)</t>
  </si>
  <si>
    <t>RoLR</t>
  </si>
  <si>
    <t>AEMO-Initiated standing data updates</t>
  </si>
  <si>
    <t>Manage External Profiles</t>
  </si>
  <si>
    <r>
      <t xml:space="preserve">Create External Profile </t>
    </r>
    <r>
      <rPr>
        <vertAlign val="superscript"/>
        <sz val="7"/>
        <color theme="1"/>
        <rFont val="Arial"/>
        <family val="2"/>
      </rPr>
      <t>(1)</t>
    </r>
  </si>
  <si>
    <r>
      <t xml:space="preserve">Change External Profile </t>
    </r>
    <r>
      <rPr>
        <vertAlign val="superscript"/>
        <sz val="7"/>
        <color theme="1"/>
        <rFont val="Arial"/>
        <family val="2"/>
      </rPr>
      <t>(1)</t>
    </r>
  </si>
  <si>
    <t>Table 4‑A – Change Reason Codes</t>
  </si>
  <si>
    <t>Table 4‑D – Objection Codes</t>
  </si>
  <si>
    <t>Table 4‑E – NMI Classification Codes</t>
  </si>
  <si>
    <t>Table 4‑M – Read Type Codes</t>
  </si>
  <si>
    <t>Table 4‑N – Valid Combinations of Read Type Codes, Metering Installation Type Codes and Change Reason Codes</t>
  </si>
  <si>
    <t>Table 5‑A – MSATS Reports</t>
  </si>
  <si>
    <t>Quick Reference Guide</t>
  </si>
  <si>
    <t>Assignment of Change Reason Codes to Events</t>
  </si>
  <si>
    <t>Change Reason Codes - IP</t>
  </si>
  <si>
    <t>Change Request Codes - Events</t>
  </si>
  <si>
    <t>Change Request Status Life Cycle</t>
  </si>
  <si>
    <t>CR Life Cycle</t>
  </si>
  <si>
    <t>Retro- and Prospective CRs</t>
  </si>
  <si>
    <t>MSAT Reports</t>
  </si>
  <si>
    <t>Role Codes</t>
  </si>
  <si>
    <t>Jurisdiction Codes</t>
  </si>
  <si>
    <t>Objection Codes</t>
  </si>
  <si>
    <t>Customer Classification Codes</t>
  </si>
  <si>
    <t>Customer Threshold Codes</t>
  </si>
  <si>
    <t>Datastream Status Codes</t>
  </si>
  <si>
    <t>Meter Register Status Codes</t>
  </si>
  <si>
    <t>Register Identifier Status Codes</t>
  </si>
  <si>
    <t>Register Id Status Codes</t>
  </si>
  <si>
    <t>Metering Installation Type Codes</t>
  </si>
  <si>
    <t>MI Type Codes</t>
  </si>
  <si>
    <t>Read Type Codes</t>
  </si>
  <si>
    <t xml:space="preserve">Valid Combinations of Read Type Codes, Metering Installation Type Codes and Change Reason Codes </t>
  </si>
  <si>
    <t>Read Type Code Valid Combos</t>
  </si>
  <si>
    <t>Field Validation Codes</t>
  </si>
  <si>
    <t>CATS Configuration Tables</t>
  </si>
  <si>
    <t>Back to References</t>
  </si>
  <si>
    <t xml:space="preserve">Add rejected notification for the new and current MC (RP) </t>
  </si>
  <si>
    <t>New MC (RP role) and Current MC</t>
  </si>
  <si>
    <t>CR[6800]</t>
  </si>
  <si>
    <t>CR[1080, 1083, 1084]</t>
  </si>
  <si>
    <t>Read type codes now apply to the type VICAMI, COMMS4C and COMMS4D metering installation type code: EI</t>
  </si>
  <si>
    <t>Status</t>
  </si>
  <si>
    <t>Register Status</t>
  </si>
  <si>
    <t xml:space="preserve"> 5060
</t>
  </si>
  <si>
    <t xml:space="preserve"> 5090
</t>
  </si>
  <si>
    <t>Responsible Role</t>
  </si>
  <si>
    <t xml:space="preserve">LNSP </t>
  </si>
  <si>
    <t>ANY</t>
  </si>
  <si>
    <t>Create NMI- 2000 - Create NMI details</t>
  </si>
  <si>
    <t>SMALL/LARGE</t>
  </si>
  <si>
    <t>Trigger C5 data population.</t>
  </si>
  <si>
    <t>FRMP create CR for existing NMI</t>
  </si>
  <si>
    <t xml:space="preserve">LNSP, Create  CR 2021 </t>
  </si>
  <si>
    <r>
      <t xml:space="preserve">LNSP, Create CR 5090
</t>
    </r>
    <r>
      <rPr>
        <i/>
        <sz val="11"/>
        <rFont val="Calibri"/>
        <family val="2"/>
        <scheme val="minor"/>
      </rPr>
      <t>(CRs can be created on NMIs which were created by using 2021,2520)</t>
    </r>
  </si>
  <si>
    <t>FRMP_New</t>
  </si>
  <si>
    <t>RP_Current</t>
  </si>
  <si>
    <t>MDP_Current</t>
  </si>
  <si>
    <t>LNSP_Current</t>
  </si>
  <si>
    <t>RP_New</t>
  </si>
  <si>
    <t>LNSP_New</t>
  </si>
  <si>
    <t>LR_New</t>
  </si>
  <si>
    <t>LR_Current</t>
  </si>
  <si>
    <t>FRMP_Current</t>
  </si>
  <si>
    <t>FRMP, Create  CR 1040</t>
  </si>
  <si>
    <t>MDP (Current/New)</t>
  </si>
  <si>
    <t>NEMM of the NMI validate the REQ status Notifications</t>
  </si>
  <si>
    <t>RP create change Request 6800 on a existing NMI</t>
  </si>
  <si>
    <t>FRMP, Create  CR 1000</t>
  </si>
  <si>
    <t>SMALL</t>
  </si>
  <si>
    <t>MDP_New</t>
  </si>
  <si>
    <t>MPB_Current</t>
  </si>
  <si>
    <t>MPB create change Request 3051 on a existing NMI</t>
  </si>
  <si>
    <t xml:space="preserve"> 5061
</t>
  </si>
  <si>
    <t>LARGE, SMALL, Wholesale</t>
  </si>
  <si>
    <t>Reference to prerequisites</t>
  </si>
  <si>
    <t>Create NMI- 2001 - Create NMI details</t>
  </si>
  <si>
    <t>Supporting Role</t>
  </si>
  <si>
    <t xml:space="preserve">FRMP </t>
  </si>
  <si>
    <t>LARGE
Jurisdiction - NSW/ACT</t>
  </si>
  <si>
    <t>Verify CR-6800 moves to OBJ status</t>
  </si>
  <si>
    <t>Verify CR 1500 status change to COM</t>
  </si>
  <si>
    <t>Verify CR 1083 moves to OBJ status</t>
  </si>
  <si>
    <t>Current RP receives CR Objection notification.</t>
  </si>
  <si>
    <t>Verify CR 1000  moves to OBJ status</t>
  </si>
  <si>
    <t>LNSP receives CR cancellation notification</t>
  </si>
  <si>
    <t>New LNSP receives CR cancellation notification.</t>
  </si>
  <si>
    <t>Verify CR 5090 moves to OBJ status</t>
  </si>
  <si>
    <t>Verify CR 2021 moves to OBJ status</t>
  </si>
  <si>
    <t>LR receives CR cancellation notification</t>
  </si>
  <si>
    <t>Verify CR 2021 moves to CAN status</t>
  </si>
  <si>
    <r>
      <t xml:space="preserve">LNSP, Create CR 5060
</t>
    </r>
    <r>
      <rPr>
        <i/>
        <sz val="11"/>
        <rFont val="Calibri"/>
        <family val="2"/>
        <scheme val="minor"/>
      </rPr>
      <t>( CR can only be created on NMIs which were created by using 2021,2521)</t>
    </r>
  </si>
  <si>
    <r>
      <t xml:space="preserve">LNSP, Create CR 5061 and not provide the Actual End Date.
</t>
    </r>
    <r>
      <rPr>
        <i/>
        <sz val="11"/>
        <rFont val="Calibri"/>
        <family val="2"/>
        <scheme val="minor"/>
      </rPr>
      <t>( CR can only be created on NMIs which were created by using 2021,2521)</t>
    </r>
  </si>
  <si>
    <t>LNSP, receives the CR Rejection notification</t>
  </si>
  <si>
    <r>
      <t>LR</t>
    </r>
    <r>
      <rPr>
        <sz val="11"/>
        <rFont val="Calibri"/>
        <family val="2"/>
        <scheme val="minor"/>
      </rPr>
      <t xml:space="preserve"> </t>
    </r>
    <r>
      <rPr>
        <b/>
        <sz val="11"/>
        <rFont val="Calibri"/>
        <family val="2"/>
        <scheme val="minor"/>
      </rPr>
      <t>doesn't</t>
    </r>
    <r>
      <rPr>
        <sz val="11"/>
        <color theme="1"/>
        <rFont val="Calibri"/>
        <family val="2"/>
        <scheme val="minor"/>
      </rPr>
      <t xml:space="preserve"> receive CR REJ notifications.</t>
    </r>
  </si>
  <si>
    <t>Verify CR-5090 moves COM Status.</t>
  </si>
  <si>
    <t>LNSP receives the CR COM status notification</t>
  </si>
  <si>
    <t>To verify the new LR can Object the CR-2021 with Objection code 'NOTRESP'</t>
  </si>
  <si>
    <t>To verify the new LR can Object the CR-2021 with Objection code 'RETRO'</t>
  </si>
  <si>
    <t>MDP receives an outbound request to submit CR 1500.
MDP submit CR 1500.</t>
  </si>
  <si>
    <t>Verify CR 1000 moves to COM status</t>
  </si>
  <si>
    <t>FRMP create change Request 6800 on a existing NMI</t>
  </si>
  <si>
    <t>Verify  CR  status change to  REQ status</t>
  </si>
  <si>
    <t>FRMP, Verify CR 6800 is moved to COM status.
Notification of CR-6800 Completion status</t>
  </si>
  <si>
    <t>Verify CR 3051 status change to COM</t>
  </si>
  <si>
    <t>LR, Initiates CR 5060, Error is encountered. 
CR is not initiated.</t>
  </si>
  <si>
    <t>Verify CR is moved to COM Status.</t>
  </si>
  <si>
    <t>Verify CR is moved to COM status.</t>
  </si>
  <si>
    <t>Receives notification for CR's moved to COM status</t>
  </si>
  <si>
    <t>MDP receives notification for CR's moved to COM status</t>
  </si>
  <si>
    <t>Verify CR moved to COM status.</t>
  </si>
  <si>
    <t>Verify CR-1500 Status moved to COM status.</t>
  </si>
  <si>
    <t>FRMP create CR-1083 for existing NMI</t>
  </si>
  <si>
    <t>New LNSP create CR-5090</t>
  </si>
  <si>
    <t>FRMP receives the CR-1000 COM status notification</t>
  </si>
  <si>
    <t>LNSP receives CR moved to COM Status notification.</t>
  </si>
  <si>
    <t>Objective</t>
  </si>
  <si>
    <t>Steps</t>
  </si>
  <si>
    <t>INDT_PRE_01</t>
  </si>
  <si>
    <t>INDT_PRE_02</t>
  </si>
  <si>
    <t xml:space="preserve">Verify LNSP initiate 2021 </t>
  </si>
  <si>
    <t>Verify LR receives notification for CR's moved to COM status</t>
  </si>
  <si>
    <t>INDT_PRE_03</t>
  </si>
  <si>
    <t xml:space="preserve">Trigger C5 report and verify NMI data population </t>
  </si>
  <si>
    <t>Verify RP receives notification for CR's moved to COM status</t>
  </si>
  <si>
    <t>INDT_PRE_04</t>
  </si>
  <si>
    <t>INDT_PRE_05</t>
  </si>
  <si>
    <t>INDT_PRE_06</t>
  </si>
  <si>
    <t>INDT_PRE_07</t>
  </si>
  <si>
    <t>INDT_PRE_08</t>
  </si>
  <si>
    <t>INDT-FUN-01</t>
  </si>
  <si>
    <r>
      <rPr>
        <b/>
        <sz val="11"/>
        <color theme="1"/>
        <rFont val="Calibri"/>
        <family val="2"/>
        <scheme val="minor"/>
      </rPr>
      <t xml:space="preserve">Verify removal of validation FRMP=RP
</t>
    </r>
    <r>
      <rPr>
        <sz val="11"/>
        <color theme="1"/>
        <rFont val="Calibri"/>
        <family val="2"/>
        <scheme val="minor"/>
      </rPr>
      <t xml:space="preserve">Applicable for following CRs ('1000','1010','1020','1030','1040','1080','1081','1082','1083','1084','6800','6801')
</t>
    </r>
    <r>
      <rPr>
        <b/>
        <sz val="11"/>
        <color theme="1"/>
        <rFont val="Calibri"/>
        <family val="2"/>
        <scheme val="minor"/>
      </rPr>
      <t>Read Type codes NI,NB are no longer  valid.</t>
    </r>
    <r>
      <rPr>
        <sz val="11"/>
        <color theme="1"/>
        <rFont val="Calibri"/>
        <family val="2"/>
        <scheme val="minor"/>
      </rPr>
      <t xml:space="preserve">
</t>
    </r>
  </si>
  <si>
    <t>Verify actual Change request (CR1030) Status moved to COM status.</t>
  </si>
  <si>
    <t>Verify LNSP receives notification for CR moved to COM status</t>
  </si>
  <si>
    <t>FRMP Trigger  and validate C7 report data</t>
  </si>
  <si>
    <t>FRMP Trigger NMI Discovery  to verify the NMI details</t>
  </si>
  <si>
    <t>Verify the LNSP is able to initiate CR-2500 for WIGS NMI.</t>
  </si>
  <si>
    <t>LR Trigger NMI Discovery and verify the NMI details</t>
  </si>
  <si>
    <t>MDP Trigger NMI Discovery and verify the NMI details</t>
  </si>
  <si>
    <t xml:space="preserve">Verify ENM can initiate CR-2521 for LARGE/SMALL/WHOLESALE NMI class
</t>
  </si>
  <si>
    <t>INDT-FUN-02</t>
  </si>
  <si>
    <t>LNSP, verifies the notification for CR 3080 COM status.</t>
  </si>
  <si>
    <t>INDT-FUN-03</t>
  </si>
  <si>
    <t>INDT-FUN-04</t>
  </si>
  <si>
    <t>INDT-FUN-05</t>
  </si>
  <si>
    <t>INDT-FUN-06</t>
  </si>
  <si>
    <t>Verify CR 1082 moves to OBJ status</t>
  </si>
  <si>
    <t>Verify Current RP can Object CR 1000 with Objection code 'CONTRACT'.</t>
  </si>
  <si>
    <t>Verify Current RP can Object CR 1082 with Objection code 'CONTRACT'.</t>
  </si>
  <si>
    <t>Verify Current RP can Object CR 1083 with Objection code 'CONTRACT'.</t>
  </si>
  <si>
    <t>LNSP create NMI, CR-2001
(Test data to be used by the test scenarios in Functional tab)</t>
  </si>
  <si>
    <t>LNSP create NMI, CR-2000
(Test data to be used by the test scenarios in Functional tab)</t>
  </si>
  <si>
    <t>Create NMI- 2020 - Create Embedded Network Child NMI</t>
  </si>
  <si>
    <t>Create NMI- 2021 - Create Embedded Network Child NMI</t>
  </si>
  <si>
    <t>LNSP Create Embedded Network Child NMI, CR-2020
(Test data to be used by the test scenarios in Functional tab)</t>
  </si>
  <si>
    <t>LNSP Create Embedded Network Child NMI, CR-2021
(Test data to be used by the test scenarios in Functional tab)</t>
  </si>
  <si>
    <t>INDT-FUN-07</t>
  </si>
  <si>
    <t>Verify current LNSP can Object CR 5090 with Objection code 'NOTAWARE'.</t>
  </si>
  <si>
    <t>INDT-FUN-08</t>
  </si>
  <si>
    <t>INDT_PRE_AEMO_01</t>
  </si>
  <si>
    <t>INDT_PRE_AEMO_02</t>
  </si>
  <si>
    <t>Test Data</t>
  </si>
  <si>
    <t xml:space="preserve">Verify RP can initiate CR 3080 on a existing NMI
 </t>
  </si>
  <si>
    <t xml:space="preserve">Verify MDP receives an outbound request to submit CR 1500.
</t>
  </si>
  <si>
    <t xml:space="preserve">Verify current MC is able to initiate    CR-6800
</t>
  </si>
  <si>
    <t>Verify CR-6800 moves to COM status</t>
  </si>
  <si>
    <t xml:space="preserve">Verify current MDP or MPB or MPC is able to Object CR -6800 using objection code 'NOACC'. 
</t>
  </si>
  <si>
    <t>verify  able to Object CR-6800 with Objection code 'NOACC'.</t>
  </si>
  <si>
    <t xml:space="preserve">
Verify New MC is able to object CR-6800 using objection code 'DECLINED'.</t>
  </si>
  <si>
    <t>MDP receives an outbound request to submit CR 1500.
MDP submit CR 1500, Verify CR 1500 is moved to COM status.</t>
  </si>
  <si>
    <t>verify  New RP able to Object CR-6800 with Objection code 'DECLINED'.</t>
  </si>
  <si>
    <t>verify current MC is able to Object CR-1000, 1020 using objection code 'CONTRACT'.</t>
  </si>
  <si>
    <t>Verify CR 2021 is in REQ status</t>
  </si>
  <si>
    <t>verify current ENM is able to Object CR-5090, 5091 using objection code 'NOTAWARE'.</t>
  </si>
  <si>
    <t>verify ROLR cannot object on CR's
(Applicable for CRs-2000, 2001, 2020, 2021, 2500, 2501, 2520, 2521, 6500, 6501)
verify ROLR do not receive any notifications for CR-2020, 2021</t>
  </si>
  <si>
    <t>verify ROLR does not receive any Notification on CR 2021.</t>
  </si>
  <si>
    <t>To verify ROLR cannot Object the CR 2021
Objection is not raised.</t>
  </si>
  <si>
    <t>INDT-FUN-09</t>
  </si>
  <si>
    <t>INDT-FUN-10</t>
  </si>
  <si>
    <t>INDT-FUN-11</t>
  </si>
  <si>
    <t>CR-5061 is rejected due to non availability of Actual Change Date.
Verify CR moves REJ Status.</t>
  </si>
  <si>
    <t>INDT-FUN-12</t>
  </si>
  <si>
    <t>Verify LR receives the CR COM status notification</t>
  </si>
  <si>
    <t>INDT-FUN-13</t>
  </si>
  <si>
    <t>verify current ENM is receiving change request COM status notification for CR-5090, 5091</t>
  </si>
  <si>
    <t>FRMP Initiates CR 5080. Error encountered during CR initiation.</t>
  </si>
  <si>
    <t>INDT-FUN-14</t>
  </si>
  <si>
    <t>INDT-FUN-15</t>
  </si>
  <si>
    <t>NEMM_New</t>
  </si>
  <si>
    <t>Verify new MDP can not Object on CR-2100</t>
  </si>
  <si>
    <r>
      <t>MDP ,raises an Objection 'NOACC' on CR 1040
Objection is</t>
    </r>
    <r>
      <rPr>
        <b/>
        <sz val="11"/>
        <color rgb="FFFF0000"/>
        <rFont val="Calibri"/>
        <family val="2"/>
        <scheme val="minor"/>
      </rPr>
      <t xml:space="preserve"> </t>
    </r>
    <r>
      <rPr>
        <b/>
        <sz val="11"/>
        <rFont val="Calibri"/>
        <family val="2"/>
        <scheme val="minor"/>
      </rPr>
      <t>not</t>
    </r>
    <r>
      <rPr>
        <sz val="11"/>
        <color theme="1"/>
        <rFont val="Calibri"/>
        <family val="2"/>
        <scheme val="minor"/>
      </rPr>
      <t xml:space="preserve"> raised, Error encountered during Objection initiation.</t>
    </r>
  </si>
  <si>
    <t>INDT-FUN-16</t>
  </si>
  <si>
    <t>INDT-FUN-17</t>
  </si>
  <si>
    <t>INDT-FUN-18</t>
  </si>
  <si>
    <t>INDT-FUN-19</t>
  </si>
  <si>
    <t>INDT-FUN-20</t>
  </si>
  <si>
    <t>INDT-FUN-21</t>
  </si>
  <si>
    <t>verify new FRMP is able to initiate CR-1000 for meter installation type code = VICAMI and Read type code = EI</t>
  </si>
  <si>
    <t>INDT-FUN-22</t>
  </si>
  <si>
    <t>verify CR-6800 can not be initiated with incorrect MDP.</t>
  </si>
  <si>
    <r>
      <t xml:space="preserve">To verify when current RP initiates CR-6800 with incorrect MDP, the CR fails to get initiated.
</t>
    </r>
    <r>
      <rPr>
        <b/>
        <i/>
        <sz val="11"/>
        <color rgb="FFFF0000"/>
        <rFont val="Calibri"/>
        <family val="2"/>
        <scheme val="minor"/>
      </rPr>
      <t>***Error is encountered while creating the Change Request</t>
    </r>
  </si>
  <si>
    <r>
      <t xml:space="preserve">To verify when New RP initiates CR-6800, the CR fails to get initiated.
</t>
    </r>
    <r>
      <rPr>
        <b/>
        <i/>
        <sz val="11"/>
        <color rgb="FFFF0000"/>
        <rFont val="Calibri"/>
        <family val="2"/>
        <scheme val="minor"/>
      </rPr>
      <t>***Error is encountered while creating the Change Request</t>
    </r>
  </si>
  <si>
    <t>INDT-FUN-23</t>
  </si>
  <si>
    <t>INDT-FUN-24</t>
  </si>
  <si>
    <r>
      <t xml:space="preserve">To verify when current FRMP initiates CR-6800 with incorrect MDP, the CR fails to get initiated.
</t>
    </r>
    <r>
      <rPr>
        <b/>
        <i/>
        <sz val="11"/>
        <color rgb="FFFF0000"/>
        <rFont val="Calibri"/>
        <family val="2"/>
        <scheme val="minor"/>
      </rPr>
      <t>***Error is encountered while creating the Change Request</t>
    </r>
  </si>
  <si>
    <t>INDT-FUN-25</t>
  </si>
  <si>
    <t>verify CR-6800 can be initiated by current FRMP.</t>
  </si>
  <si>
    <t>INDT-FUN-26</t>
  </si>
  <si>
    <t>verify current MPB can initiate CR-3051 with Meter Register Status Code = D.</t>
  </si>
  <si>
    <t>Verify MPB receives CR-3051 Completion notification</t>
  </si>
  <si>
    <t>INDT-FUN-27</t>
  </si>
  <si>
    <t>verify current LNSP can initiate CR-5060 for NMI Status code = N</t>
  </si>
  <si>
    <t>INDT-FUN-28</t>
  </si>
  <si>
    <t>INDT-FUN-29</t>
  </si>
  <si>
    <t>New NEMM initiate CR-2100
NMI Class: EPROFILE</t>
  </si>
  <si>
    <t>Verify RP receives notification for Change Request 3080 moved to COM status .</t>
  </si>
  <si>
    <t>NA</t>
  </si>
  <si>
    <t>Verify new Embedded Network Identifier Codes are generated in  the MSATS system</t>
  </si>
  <si>
    <t>Verify new NMI range blocks are defined for the New LNSP's.</t>
  </si>
  <si>
    <t xml:space="preserve">Verify ENM is able to initiate the CR 2520 and
NMI data is populated in C7 report
(CR-2520: Create NMI + Meter, DataStream – Child NMI)
</t>
  </si>
  <si>
    <t>LNSP initiate the  CR-2520 for WIGS NMI. 
Verify new NMI status code "N" and new meter status "D" can be selected.
Verify MDM Contributory Suffix  and Network Tariff Code are mandatory fields.</t>
  </si>
  <si>
    <t>FRMP Trigger  and validate the C7 report data</t>
  </si>
  <si>
    <r>
      <t xml:space="preserve">Verify newly added columns in C7 report
</t>
    </r>
    <r>
      <rPr>
        <b/>
        <sz val="11"/>
        <color theme="1"/>
        <rFont val="Calibri"/>
        <family val="2"/>
        <scheme val="minor"/>
      </rPr>
      <t>( Meter Manufacturer, Meter Model ,Network Tariff codes)</t>
    </r>
    <r>
      <rPr>
        <sz val="11"/>
        <color theme="1"/>
        <rFont val="Calibri"/>
        <family val="2"/>
        <scheme val="minor"/>
      </rPr>
      <t xml:space="preserve">
</t>
    </r>
  </si>
  <si>
    <t xml:space="preserve">LNSP initiates the 2521
(MDM Contributory Suffix  and Network Tariff Code is mandatory) </t>
  </si>
  <si>
    <t xml:space="preserve"> Verify FRMP Initiate CR 1030 on a existing NMI
Verify Read Type codes (NI,NB) are removed from the selection.</t>
  </si>
  <si>
    <t>verify new FRMP receives notification of CR-1030 completion.</t>
  </si>
  <si>
    <t>verify current MC is able to initiate   CR-3080 and CR-3090
CR is not completed unless CR-1500 is submitted.</t>
  </si>
  <si>
    <t>CR 5090 moves to CAN status</t>
  </si>
  <si>
    <t>verify new LR can Object CR-2021 with objection code 'NOTRESP'</t>
  </si>
  <si>
    <t>verify new LR can Object CR-2021 with objection code 'RETRO'</t>
  </si>
  <si>
    <t>verify current ENM is receiving the change request REJ status notification for CR-5060, 5061</t>
  </si>
  <si>
    <t>verify following listed CRs are disabled and no longer initiated by FRMP.
1050, 1051, 1090, 1091</t>
  </si>
  <si>
    <t>verify following listed CRs are disabled and no longer initiated by LNSP.
2003, 5053, 5090, 5091</t>
  </si>
  <si>
    <t>verify following listed CRs are disabled and no longer initiated by MDP.
4003, 4053</t>
  </si>
  <si>
    <t>verify following listed CRs are disabled and no longer initiated by MPB.
3003, 3053</t>
  </si>
  <si>
    <t>verify following CRs are disabled and cannot be initiated for ‘WHOLESAL’, ‘GENERATR’ and ‘SAMPLE’                   NMI Classification: CR 1050, 1051.</t>
  </si>
  <si>
    <t xml:space="preserve">verify CRs are disabled for FRMP </t>
  </si>
  <si>
    <t>verify Objection logging period for the listed CRs is 1 business day.</t>
  </si>
  <si>
    <t>verify following CRs no longer be Objected for NMI class SMALL, LARGE, WHOLESAL, INTERCON, GENERATR,SAMPLE
CR2100, 2101, 5110 and 5111</t>
  </si>
  <si>
    <r>
      <t xml:space="preserve">verify MDP cannot Object CR-1040, 1084 using objection code </t>
    </r>
    <r>
      <rPr>
        <b/>
        <sz val="11"/>
        <color theme="1"/>
        <rFont val="Calibri"/>
        <family val="2"/>
        <scheme val="minor"/>
      </rPr>
      <t>'NOACC'</t>
    </r>
    <r>
      <rPr>
        <sz val="11"/>
        <color theme="1"/>
        <rFont val="Calibri"/>
        <family val="2"/>
        <scheme val="minor"/>
      </rPr>
      <t>.</t>
    </r>
  </si>
  <si>
    <t>verify new FRMP cannot initiate CR-1000 for meter installation type code = VICAMI and Read type code = NS</t>
  </si>
  <si>
    <t>verify CR-6800 cannot be initiated with incorrect MDP.</t>
  </si>
  <si>
    <t>verify new MC cannot initiate CR-6800</t>
  </si>
  <si>
    <t>verify current LR cannot initiate CR-5060.</t>
  </si>
  <si>
    <t>INDT-FUN-30</t>
  </si>
  <si>
    <t xml:space="preserve">verify Objection logging period is reduced from 5 to 1 business day for following CR's ,if NMI classification is  LARGE
2000, 2020, 2021, 2500, 2501,2520, 2521, 5001, 5021, 6400, 6401,6421, 6500 and 6501 </t>
  </si>
  <si>
    <t xml:space="preserve">verify Objection logging period is reduced from 5 to 1 business day for following CR's ,if NMI classification is SMALL or LARGE
1000, 1010, 1020, 1030, 1040, 1021, 1022, 1023, 1024, 1025, 1026, 1027, 1028, 1029, 1080, 1081, 1082, 1083, 1084, 6100, 6110, 6200, 6210, 6300, 6301, 6700, 6701, 6800 and 6801 </t>
  </si>
  <si>
    <t>CATS and WIGS</t>
  </si>
  <si>
    <t>Verify FRMP receives notification when change request is moved to COM status.</t>
  </si>
  <si>
    <t>Verify FRMP receives notification when change request is moved to OBJ status.</t>
  </si>
  <si>
    <t>AEMO to create new Embedded Network Identifier Codes if required.
Note: Existing EN identifier code will continue to use</t>
  </si>
  <si>
    <t>AEMO to define new NMI range blocks for the new LNSP's if required.
Note: Current LNSP will continue to use the existing NMI range blocks.</t>
  </si>
  <si>
    <t xml:space="preserve">Meter Status
</t>
  </si>
  <si>
    <t>Meter Install Codes</t>
  </si>
  <si>
    <t xml:space="preserve">D
</t>
  </si>
  <si>
    <t xml:space="preserve">D
</t>
  </si>
  <si>
    <t xml:space="preserve">C
</t>
  </si>
  <si>
    <t xml:space="preserve">Verify ENM is able to initiate CR 2021
 and 
NMI data populates in C5 Report
(2021 - Embedded Network Child NMI)
</t>
  </si>
  <si>
    <r>
      <t xml:space="preserve"> verify current MC is able to Object </t>
    </r>
    <r>
      <rPr>
        <b/>
        <sz val="11"/>
        <color theme="1"/>
        <rFont val="Calibri"/>
        <family val="2"/>
        <scheme val="minor"/>
      </rPr>
      <t>CR-1083</t>
    </r>
    <r>
      <rPr>
        <sz val="11"/>
        <color theme="1"/>
        <rFont val="Calibri"/>
        <family val="2"/>
        <scheme val="minor"/>
      </rPr>
      <t xml:space="preserve"> using objection code 'CONTRACT'</t>
    </r>
  </si>
  <si>
    <r>
      <t xml:space="preserve">verify current MC is able to Object </t>
    </r>
    <r>
      <rPr>
        <b/>
        <sz val="11"/>
        <color theme="1"/>
        <rFont val="Calibri"/>
        <family val="2"/>
        <scheme val="minor"/>
      </rPr>
      <t>CR-1082</t>
    </r>
    <r>
      <rPr>
        <sz val="11"/>
        <color theme="1"/>
        <rFont val="Calibri"/>
        <family val="2"/>
        <scheme val="minor"/>
      </rPr>
      <t xml:space="preserve"> using objection code 'CONTRACT'.</t>
    </r>
  </si>
  <si>
    <t>verify FRMP cannot initiate CR-5080, 5081</t>
  </si>
  <si>
    <t>verify  following CRs are disabled and cannot be initiated for SMALL and LARGE NMI Classification.
CR 2003, 3003, 3053, 4003, 4053, 5053, 1050, 1051, 1090, 1091, 5090, 5091.</t>
  </si>
  <si>
    <t>LNSP create NMI, CR-2501
(Test data to be used by the test scenarios in Functional tab)</t>
  </si>
  <si>
    <t>INDT_PRE_09</t>
  </si>
  <si>
    <t>Create NMI- 2501 - Create NMI details</t>
  </si>
  <si>
    <t>Test case/Scenario</t>
  </si>
  <si>
    <t>Test Step description (NMI Transactions)</t>
  </si>
  <si>
    <t>Test Step description (CR Transactions)</t>
  </si>
  <si>
    <t>Various CRs</t>
  </si>
  <si>
    <t>Description of code is Non Market Child NMI</t>
  </si>
  <si>
    <t>Description of codes is Remotely Disconnected</t>
  </si>
  <si>
    <t>Changes to CATS and WIGS CRs due to the POC EN/MC procedure changes (WP1)</t>
  </si>
  <si>
    <t>Initiating Participant</t>
  </si>
  <si>
    <t>Verify if FRMP tries to initiate CR 1000 with Read Type Code - NS, an error is encountered.</t>
  </si>
  <si>
    <t>Tab Name</t>
  </si>
  <si>
    <t>Prerequisites</t>
  </si>
  <si>
    <t>FUNCTIONAL</t>
  </si>
  <si>
    <t>Changes to CATS and WIGS CRs due to the POC EN/MC procedure changes</t>
  </si>
  <si>
    <t>FUNCTIONAL Transaction test cases  which verifies the procedural changes.</t>
  </si>
  <si>
    <t>NMI data required for FUNCTIONAL transaction test cases.
NMI data creation is optional and Participants may use existing NMI's in there system.
If Participant LNSP is available, this test cases can be executed.</t>
  </si>
  <si>
    <t>Change Reason Codes with Initiating Party</t>
  </si>
  <si>
    <t>Retrospective and Prospective Change Reason Codes</t>
  </si>
  <si>
    <t>Back to Reference</t>
  </si>
  <si>
    <t>Industry Test (EN/MC) Workbook</t>
  </si>
  <si>
    <t>v0.1</t>
  </si>
  <si>
    <t>Initial first draft for discussion at the 13 February ITWG</t>
  </si>
  <si>
    <t>v0.2</t>
  </si>
  <si>
    <t>Version</t>
  </si>
  <si>
    <t>Date Released</t>
  </si>
  <si>
    <t>Comment</t>
  </si>
  <si>
    <t>Second draft discussed at the 5 April 2017 ITWG (and circulated post the session)</t>
  </si>
  <si>
    <t>v0.3</t>
  </si>
  <si>
    <t>Third draft for discussion at the 28 April ITWG (EN/MC planning session)</t>
  </si>
  <si>
    <t>Initiating Party</t>
  </si>
  <si>
    <t>Initiation role changes from LR to ENM (ENM in the role id of LNSP)</t>
  </si>
  <si>
    <t>Initiation role changes from (AEMO or ENLR) to (AEMO or ENM)</t>
  </si>
  <si>
    <t>Initiation role changes from AEMO or LNSP to ENM (ENM in the role id of LNSP)</t>
  </si>
  <si>
    <t>Initiating party</t>
  </si>
  <si>
    <t>Current MC can now initiate (as well as current FRMP)</t>
  </si>
  <si>
    <t>RoLR can no longer object using objection code of "NOTRESP"</t>
  </si>
  <si>
    <t>Current RoLR</t>
  </si>
  <si>
    <t>RoLR to no longer receive any notifications</t>
  </si>
  <si>
    <t>Organisation</t>
  </si>
  <si>
    <t>Test Lead</t>
  </si>
  <si>
    <t># Participant</t>
  </si>
  <si>
    <t>Participant role (LNSP, MDP, MC, etc.)</t>
  </si>
  <si>
    <t>Participant ID/s</t>
  </si>
  <si>
    <t>Jurisdiction/s</t>
  </si>
  <si>
    <t>Registration status (existing, in progress, planned)</t>
  </si>
  <si>
    <t>Targeted commencement date</t>
  </si>
  <si>
    <t>Phase</t>
  </si>
  <si>
    <t>ERM Power/ Powermetric</t>
  </si>
  <si>
    <t>Retailer</t>
  </si>
  <si>
    <t>ERMPOWER</t>
  </si>
  <si>
    <t>ACT, NSW, QLD, SA, TAS, VIC</t>
  </si>
  <si>
    <t>Existing</t>
  </si>
  <si>
    <t>Phase 1</t>
  </si>
  <si>
    <t>POWMEMDP</t>
  </si>
  <si>
    <t>MP</t>
  </si>
  <si>
    <t>POWMETMP</t>
  </si>
  <si>
    <t>SA Power</t>
  </si>
  <si>
    <t>Peter Draffin</t>
  </si>
  <si>
    <t>UMPLP</t>
  </si>
  <si>
    <t xml:space="preserve">Existing </t>
  </si>
  <si>
    <t>MC</t>
  </si>
  <si>
    <t>Existing (as current RP)</t>
  </si>
  <si>
    <t>ETSAPMP</t>
  </si>
  <si>
    <t>ESTAMDP</t>
  </si>
  <si>
    <t>Stanwell Corporation Limited</t>
  </si>
  <si>
    <t>Oliver Jessup</t>
  </si>
  <si>
    <t>STANRET/STANWELL/STANSGA</t>
  </si>
  <si>
    <t>QLD, NSW, VIC</t>
  </si>
  <si>
    <t>We will test using the STANWELL PID</t>
  </si>
  <si>
    <t>AGL</t>
  </si>
  <si>
    <t>Sanhita Dutta</t>
  </si>
  <si>
    <t>Retailer AGL</t>
  </si>
  <si>
    <t>SOLARIS</t>
  </si>
  <si>
    <t>VIC, NSW</t>
  </si>
  <si>
    <t>18th April</t>
  </si>
  <si>
    <t>PULSE</t>
  </si>
  <si>
    <t>AGLQLD2</t>
  </si>
  <si>
    <t>AGLE</t>
  </si>
  <si>
    <t>Retailer Power Direct</t>
  </si>
  <si>
    <t>AES</t>
  </si>
  <si>
    <t>VIC, QLD, SA, NSW, ACT</t>
  </si>
  <si>
    <t>Aurora Energy</t>
  </si>
  <si>
    <t>James Rowbottom</t>
  </si>
  <si>
    <t>AURORA</t>
  </si>
  <si>
    <t>CovaU</t>
  </si>
  <si>
    <t>Sarah Palmer</t>
  </si>
  <si>
    <t>COVAU</t>
  </si>
  <si>
    <t>NSW,VIC</t>
  </si>
  <si>
    <t>CitiPower/Powercor</t>
  </si>
  <si>
    <t>Raymond Huisman</t>
  </si>
  <si>
    <t>CITIPP</t>
  </si>
  <si>
    <t>Existing as current RP</t>
  </si>
  <si>
    <t>CITIPWMP</t>
  </si>
  <si>
    <t>CPNETMDP</t>
  </si>
  <si>
    <t>POWCP</t>
  </si>
  <si>
    <t>POWERCMP</t>
  </si>
  <si>
    <t>POWERMDP</t>
  </si>
  <si>
    <t>Simply Energy</t>
  </si>
  <si>
    <t>Retailer –  Simply Energy (small market)</t>
  </si>
  <si>
    <t>ENGYAVIC</t>
  </si>
  <si>
    <t>VIC, SA, NSW, QLD, ACT</t>
  </si>
  <si>
    <t>Phase 1 - cycle 2</t>
  </si>
  <si>
    <t>Start</t>
  </si>
  <si>
    <t>Finish</t>
  </si>
  <si>
    <t>Cycle 1</t>
  </si>
  <si>
    <t>Cycle 2</t>
  </si>
  <si>
    <t>Cycle 3</t>
  </si>
  <si>
    <t>Cycle</t>
  </si>
  <si>
    <t>Energy Queensland</t>
  </si>
  <si>
    <t>Kate Gordon</t>
  </si>
  <si>
    <t xml:space="preserve">ERGONETP </t>
  </si>
  <si>
    <t xml:space="preserve">QLD </t>
  </si>
  <si>
    <t>19th June 2017</t>
  </si>
  <si>
    <t>Phase 2</t>
  </si>
  <si>
    <t>ENERGEXP</t>
  </si>
  <si>
    <t>WBAYM</t>
  </si>
  <si>
    <t>ENERGEXM</t>
  </si>
  <si>
    <t>EGXLTDMP</t>
  </si>
  <si>
    <t>ERGONMP</t>
  </si>
  <si>
    <t>Role</t>
  </si>
  <si>
    <t>STANWELL</t>
  </si>
  <si>
    <t>(MC as RP)</t>
  </si>
  <si>
    <t>Roles</t>
  </si>
  <si>
    <t>https://www.aer.gov.au/retail-markets/retailer-failure/register-of-rolrs?order=accc_solr_sortable_title&amp;sort=asc</t>
  </si>
  <si>
    <t>The register of RoLRs was last updated on 14 March 2017.</t>
  </si>
  <si>
    <t>Sector</t>
  </si>
  <si>
    <t>Segment</t>
  </si>
  <si>
    <t>Region</t>
  </si>
  <si>
    <t>Effective date</t>
  </si>
  <si>
    <t>ActewAGL Retail</t>
  </si>
  <si>
    <t>Retail</t>
  </si>
  <si>
    <t>AGL Sales Pty Limited</t>
  </si>
  <si>
    <t>AGL South Australia Pty Ltd</t>
  </si>
  <si>
    <t>Electricity</t>
  </si>
  <si>
    <t>Aurora Energy Pty Ltd</t>
  </si>
  <si>
    <t>EnergyAustralia Pty Ltd</t>
  </si>
  <si>
    <t>Origin Energy Electricity Ltd</t>
  </si>
  <si>
    <t>Titlesort descending</t>
  </si>
  <si>
    <t>Electricity, Gas</t>
  </si>
  <si>
    <t>Australian Capital Territory, New South Wales</t>
  </si>
  <si>
    <t>New South Wales, Queensland</t>
  </si>
  <si>
    <t>Australian Capital Territory, New South Wales, Queensland, South Australia</t>
  </si>
  <si>
    <t>MISSING</t>
  </si>
  <si>
    <t>Day</t>
  </si>
  <si>
    <t>Duration</t>
  </si>
  <si>
    <t>Group 1 - SA</t>
  </si>
  <si>
    <t>Group 2 - VIC</t>
  </si>
  <si>
    <t>Group 3 - TAS</t>
  </si>
  <si>
    <t>Stanwell</t>
  </si>
  <si>
    <t>Group 4 -QLD</t>
  </si>
  <si>
    <t>Day 1
Initiate the CR 1030 with Proposed Start Date as Next Day.</t>
  </si>
  <si>
    <t>Day 1
Submit CR 1500 with Actual Change Date as Next Day</t>
  </si>
  <si>
    <t>System waits for the Objection logging period to be completed (1 business day for CR 1030)</t>
  </si>
  <si>
    <t>Day 3
CR 1030 is move to COM status.</t>
  </si>
  <si>
    <t>Day 1
Initiate the CR 3080 with Proposed Start Date as Next Day</t>
  </si>
  <si>
    <t>System waits for the Objection logging period to be completed (1 business day for CR 3080)</t>
  </si>
  <si>
    <t>Day 3
CR 3080 is move to COM status.</t>
  </si>
  <si>
    <t>Day 1
Initiate the CR 6800 with Proposed Start Date as Next Day</t>
  </si>
  <si>
    <t>System waits for the Objection logging period to be completed (1 business day for CR 6800)</t>
  </si>
  <si>
    <t>Day 3
CR 6800 is move to COM status.</t>
  </si>
  <si>
    <t>Day 1
Objection is placed on the CR 6800</t>
  </si>
  <si>
    <t>Day 1
Objection is placed on  the CR 6800</t>
  </si>
  <si>
    <t>Day 1
CR 6800 is move to OBJ Status</t>
  </si>
  <si>
    <t>Day 1
Initiate the CR 1083 with Proposed Start Date as Next Day</t>
  </si>
  <si>
    <t>Day 1
Objection is placed on the CR 1083</t>
  </si>
  <si>
    <t>Day 1
CR 1083 is move to OBJ Status</t>
  </si>
  <si>
    <t>Day 1
Initiate the CR 1082 with Proposed Start Date as Previous date</t>
  </si>
  <si>
    <t>Day 1
Objection is placed on the CR 1082</t>
  </si>
  <si>
    <t>Day 1
CR 1082 is move to OBJ Status</t>
  </si>
  <si>
    <t>Day 1
Initiate the CR 1000 with Proposed Start Date as Next Day</t>
  </si>
  <si>
    <t>Day 1
Objection is placed on the CR 1000</t>
  </si>
  <si>
    <t>Day 1
CR 1000 is moved to OBJ Status</t>
  </si>
  <si>
    <t>Day 1
Initiate the CR 5090 with Proposed Start Date as Next Day</t>
  </si>
  <si>
    <t>Day 1
Objection is placed on  the CR 5090</t>
  </si>
  <si>
    <t>Day 1
CR 5090 is withdrawn.</t>
  </si>
  <si>
    <t>Day 1
CR 5090 is move to CAN status.</t>
  </si>
  <si>
    <t>Day 1
Initiate the CR 2021</t>
  </si>
  <si>
    <t>Day 1
Initiate the CR 2021 with Proposed Start Date as Previous date</t>
  </si>
  <si>
    <t>Day 1
Objection is placed on the CR 2021</t>
  </si>
  <si>
    <t>Day 1
CR 2021 is move to OBJ Status</t>
  </si>
  <si>
    <t>Day 1
CR 2021 is withdrawn.</t>
  </si>
  <si>
    <t>Day 1
CR 2021 is move to CAN status.</t>
  </si>
  <si>
    <t>Day 1
Initiate CR 5061 with Proposed Start Date as Previous Date</t>
  </si>
  <si>
    <t>System waits for the Objection logging period to be completed (1 business day for CR 5090)</t>
  </si>
  <si>
    <t>Day 3
CR 5090 is move to COM status.</t>
  </si>
  <si>
    <t>Day 1
Initiate the CR 5080</t>
  </si>
  <si>
    <t>Day 1
Initiate the CR 1090</t>
  </si>
  <si>
    <t>Day 1
Initiate the CR 5090</t>
  </si>
  <si>
    <t>Day 1
Initiate the CR 4003</t>
  </si>
  <si>
    <t>Day 1
Initiate the CR 3003</t>
  </si>
  <si>
    <t>Day 1
Initiate the CR 1050</t>
  </si>
  <si>
    <t>Day 1
Initiate the CR 1000
Day 3
Objection cannot be raised.</t>
  </si>
  <si>
    <t>Day 1
Initiate the CR 2000
Day 3
Objection cannot be raised</t>
  </si>
  <si>
    <t>Day 1
Initiate the CR 2100 with Proposed Start Date as Next Day</t>
  </si>
  <si>
    <t>System waits for the Objection logging period to be completed (1 business day for CR 2100)</t>
  </si>
  <si>
    <t>Day 3
CR 2100 is move to COM status.</t>
  </si>
  <si>
    <t>Day 1
Initiate the CR 1040</t>
  </si>
  <si>
    <t>Day 1
MDP Object CR 1040</t>
  </si>
  <si>
    <t>Day 1
Initiate the CR 1000 with Proposed Start Date as Next day</t>
  </si>
  <si>
    <t>Day 3
CR 1000 is move to COM status.</t>
  </si>
  <si>
    <t>Day 1
Initiate the CR 1000</t>
  </si>
  <si>
    <t>Day 1
Initiate the CR 6800</t>
  </si>
  <si>
    <t>Day 1
Initiate the CR 3050 with Proposed Start Date as Next Day</t>
  </si>
  <si>
    <t>Day 2
CR 3050 is move to COM status.</t>
  </si>
  <si>
    <t>Day 1
Initiate the CR 5060 with Proposed Start Date as Next Day</t>
  </si>
  <si>
    <t>Day 2
CR 5060 is move to COM status.</t>
  </si>
  <si>
    <t>Day 1
Initiate the CR 5060</t>
  </si>
  <si>
    <t>Mon</t>
  </si>
  <si>
    <t>Tues</t>
  </si>
  <si>
    <t>Weds</t>
  </si>
  <si>
    <t>Thurs</t>
  </si>
  <si>
    <t>Fri</t>
  </si>
  <si>
    <t>Elapsed days</t>
  </si>
  <si>
    <t>Powermetric</t>
  </si>
  <si>
    <t>ERM Power</t>
  </si>
  <si>
    <t>Prior to the beginning of the Industry Test</t>
  </si>
  <si>
    <t>Day 1
Initiate the CR 2520 with Proposed Start Date as Next Day.</t>
  </si>
  <si>
    <t>System waits for the Objection logging period to be completed (1 business day for CR 2520)</t>
  </si>
  <si>
    <t>Day 3
CR 2520 is move to COM status.</t>
  </si>
  <si>
    <t>Day 3
C7 Report can be triggered.</t>
  </si>
  <si>
    <t>Day 1
Initiate the CR 2021 with Proposed Start Date as previous Date.</t>
  </si>
  <si>
    <t>System waits for the Objection logging period to be completed (1 business day for CR 2021)</t>
  </si>
  <si>
    <t>Day 3
CR 2021 is move to COM status.</t>
  </si>
  <si>
    <t>Day 3
NMI Discovery can be triggered.</t>
  </si>
  <si>
    <t>Day 3
C5 Report can be triggered.</t>
  </si>
  <si>
    <t>Day 1
Initiate the CR 2500 with Proposed Start Date as Next Day.</t>
  </si>
  <si>
    <t>System waits for the Objection logging period to be completed (1 business day for CR 2500)</t>
  </si>
  <si>
    <t>Day 3
CR 2500 is move to COM status.</t>
  </si>
  <si>
    <t>Day 1
Initiate the CR 2521 with Proposed Start Date as previous Date.</t>
  </si>
  <si>
    <t>System waits for the Objection logging period to be completed (1 business day for CR 2521)</t>
  </si>
  <si>
    <t>Day 3
CR 2521 is move to COM status.</t>
  </si>
  <si>
    <t>Day 1
Initiate the CR 2001 with Proposed Start Date as previous Date.</t>
  </si>
  <si>
    <t>Day 3
CR 2001 is move to COM status.</t>
  </si>
  <si>
    <t>Day 1
Initiate the CR 2000 with Proposed Start Date as next Day.</t>
  </si>
  <si>
    <t>Day 3
CR 2000 is move to COM status.</t>
  </si>
  <si>
    <t>Day 1
Initiate the CR 2020 with Proposed Start Date as next Day.</t>
  </si>
  <si>
    <t>Day 3
CR 2020 is move to COM status.</t>
  </si>
  <si>
    <t>Day 1
Initiate the CR 2501 with Proposed Start Date as previous Date.</t>
  </si>
  <si>
    <t>Day 3
CR 2501 is move to COM status.</t>
  </si>
  <si>
    <t>Day 2</t>
  </si>
  <si>
    <t>Day 3</t>
  </si>
  <si>
    <t>Day 4</t>
  </si>
  <si>
    <t>Day 5</t>
  </si>
  <si>
    <t>Day 1</t>
  </si>
  <si>
    <t>Day 6</t>
  </si>
  <si>
    <t>Day 7</t>
  </si>
  <si>
    <t>Day 8</t>
  </si>
  <si>
    <t>Day 9</t>
  </si>
  <si>
    <t>Start Day</t>
  </si>
  <si>
    <t>MPD</t>
  </si>
  <si>
    <t>MC/RP</t>
  </si>
  <si>
    <t>ERMPOWER/Powermetric</t>
  </si>
  <si>
    <t>High</t>
  </si>
  <si>
    <t>Low</t>
  </si>
  <si>
    <t>Not a valid testing partner</t>
  </si>
  <si>
    <t>Medium</t>
  </si>
  <si>
    <t>Not a priority to test against this participant ID</t>
  </si>
  <si>
    <t>Aim to test some cases against this participant ID</t>
  </si>
  <si>
    <t>Aim to test all relevant test cases against this participant ID</t>
  </si>
  <si>
    <t>Testing partner priority - to be populated by participants</t>
  </si>
  <si>
    <t>Look ups</t>
  </si>
  <si>
    <t>v0.4</t>
  </si>
  <si>
    <t xml:space="preserve">Intended scenarios:
8 INDT-FUN-01
13  INDT-FUN-08
26  INDT-FUN-22
27  INDT-FUN-23
30   INDT-FUN-26
31  INDT-FUN-27
</t>
  </si>
  <si>
    <t>Cycle 1 Calendar</t>
  </si>
  <si>
    <t>Cycle Dates</t>
  </si>
  <si>
    <t>Cycle Dates for EN/MC testing</t>
  </si>
  <si>
    <t>Participant Registration  -participants registered into EN/MC test, and participant groups (NEM regions)</t>
  </si>
  <si>
    <t>Participant Test Partners</t>
  </si>
  <si>
    <t>Participant Registration</t>
  </si>
  <si>
    <t>Added duration to test steps, test participation and draft calendar</t>
  </si>
  <si>
    <t>Participant Test Partners -  Testing partner priority - to be populated by participants</t>
  </si>
  <si>
    <t>ROLR/LR</t>
  </si>
  <si>
    <t>Test scenario preferences (used on Functional tab)</t>
  </si>
  <si>
    <t>Yes - AND</t>
  </si>
  <si>
    <t>Yes - OR</t>
  </si>
  <si>
    <t>No - LP</t>
  </si>
  <si>
    <t>No - N/A</t>
  </si>
  <si>
    <t>Aim to undertake this test case with this participant ID</t>
  </si>
  <si>
    <t>Aim to undertake this test case with this or equivalent participant ID</t>
  </si>
  <si>
    <t>This test case is a low priority</t>
  </si>
  <si>
    <t>This test case is not relevant</t>
  </si>
  <si>
    <t>Sam Mukhtar</t>
  </si>
  <si>
    <t>SIMPLY ENERGY</t>
  </si>
  <si>
    <t>CYCLE 2</t>
  </si>
  <si>
    <t>LR/ROLR</t>
  </si>
  <si>
    <t>Simply Energy - Cycle 2</t>
  </si>
  <si>
    <t>Energy Queensland - Cycle 3 (TBC)</t>
  </si>
  <si>
    <t>Jun Liu</t>
  </si>
  <si>
    <t>Participant Groups - CYCLE 1</t>
  </si>
  <si>
    <t>ENERGY QLD</t>
  </si>
  <si>
    <t>CYCLE3</t>
  </si>
  <si>
    <t>Energy  QLD</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</si>
</sst>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b/>
      <sz val="11"/>
      <color theme="1"/>
      <name val="Calibri"/>
      <family val="2"/>
      <scheme val="minor"/>
    </font>
    <font>
      <b/>
      <sz val="8"/>
      <color rgb="FF000000"/>
      <name val="Arial"/>
      <family val="2"/>
    </font>
    <font>
      <sz val="8"/>
      <color theme="1"/>
      <name val="Arial"/>
      <family val="2"/>
    </font>
    <font>
      <i/>
      <sz val="8"/>
      <color theme="1"/>
      <name val="Arial"/>
      <family val="2"/>
    </font>
    <font>
      <vertAlign val="superscript"/>
      <sz val="7"/>
      <color theme="1"/>
      <name val="Arial"/>
      <family val="2"/>
    </font>
    <font>
      <b/>
      <vertAlign val="superscript"/>
      <sz val="8"/>
      <color rgb="FF000000"/>
      <name val="Arial"/>
      <family val="2"/>
    </font>
    <font>
      <sz val="9"/>
      <color indexed="81"/>
      <name val="Tahoma"/>
      <family val="2"/>
    </font>
    <font>
      <b/>
      <sz val="9"/>
      <color indexed="81"/>
      <name val="Tahoma"/>
      <family val="2"/>
    </font>
    <font>
      <i/>
      <sz val="11"/>
      <color theme="1"/>
      <name val="Calibri"/>
      <family val="2"/>
      <scheme val="minor"/>
    </font>
    <font>
      <sz val="11"/>
      <color rgb="FFFF0000"/>
      <name val="Calibri"/>
      <family val="2"/>
      <scheme val="minor"/>
    </font>
    <font>
      <sz val="11"/>
      <name val="Calibri"/>
      <family val="2"/>
      <scheme val="minor"/>
    </font>
    <font>
      <u/>
      <sz val="11"/>
      <color theme="10"/>
      <name val="Calibri"/>
      <family val="2"/>
      <scheme val="minor"/>
    </font>
    <font>
      <b/>
      <sz val="11"/>
      <color rgb="FFFF0000"/>
      <name val="Calibri"/>
      <family val="2"/>
      <scheme val="minor"/>
    </font>
    <font>
      <b/>
      <sz val="10"/>
      <color rgb="FF000000"/>
      <name val="Arial"/>
      <family val="2"/>
    </font>
    <font>
      <sz val="10"/>
      <color theme="1"/>
      <name val="Arial"/>
      <family val="2"/>
    </font>
    <font>
      <b/>
      <sz val="8"/>
      <color theme="1"/>
      <name val="Arial"/>
      <family val="2"/>
    </font>
    <font>
      <b/>
      <sz val="8"/>
      <name val="Arial"/>
      <family val="2"/>
    </font>
    <font>
      <b/>
      <sz val="9"/>
      <color theme="1"/>
      <name val="Arial"/>
      <family val="2"/>
    </font>
    <font>
      <sz val="8"/>
      <color theme="1"/>
      <name val="Symbol"/>
      <family val="1"/>
      <charset val="2"/>
    </font>
    <font>
      <sz val="7"/>
      <color theme="1"/>
      <name val="Times New Roman"/>
      <family val="1"/>
    </font>
    <font>
      <sz val="7"/>
      <color theme="1"/>
      <name val="Arial"/>
      <family val="2"/>
    </font>
    <font>
      <i/>
      <sz val="10"/>
      <color theme="1"/>
      <name val="Arial"/>
      <family val="2"/>
    </font>
    <font>
      <i/>
      <sz val="11"/>
      <name val="Calibri"/>
      <family val="2"/>
      <scheme val="minor"/>
    </font>
    <font>
      <b/>
      <sz val="11"/>
      <name val="Calibri"/>
      <family val="2"/>
      <scheme val="minor"/>
    </font>
    <font>
      <b/>
      <i/>
      <sz val="11"/>
      <color rgb="FFFF0000"/>
      <name val="Calibri"/>
      <family val="2"/>
      <scheme val="minor"/>
    </font>
    <font>
      <b/>
      <sz val="10"/>
      <color rgb="FFFFFFFF"/>
      <name val="Arial"/>
      <family val="2"/>
    </font>
    <font>
      <sz val="10"/>
      <name val="Arial"/>
      <family val="2"/>
    </font>
    <font>
      <b/>
      <i/>
      <sz val="11"/>
      <color theme="1"/>
      <name val="Calibri"/>
      <family val="2"/>
      <scheme val="minor"/>
    </font>
    <font>
      <sz val="11"/>
      <color rgb="FF333333"/>
      <name val="Arial"/>
      <family val="2"/>
    </font>
    <font>
      <b/>
      <sz val="10"/>
      <name val="Calibri"/>
      <family val="2"/>
      <scheme val="minor"/>
    </font>
    <font>
      <sz val="11"/>
      <color theme="0"/>
      <name val="Calibri"/>
      <family val="2"/>
      <scheme val="minor"/>
    </font>
  </fonts>
  <fills count="2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D4CEC6"/>
        <bgColor indexed="64"/>
      </patternFill>
    </fill>
    <fill>
      <patternFill patternType="solid">
        <fgColor rgb="FFF2F2F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44546A"/>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bgColor indexed="64"/>
      </patternFill>
    </fill>
    <fill>
      <patternFill patternType="solid">
        <fgColor theme="3" tint="0.39997558519241921"/>
        <bgColor indexed="64"/>
      </patternFill>
    </fill>
  </fills>
  <borders count="81">
    <border>
      <left/>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497">
    <xf numFmtId="0" fontId="0" fillId="0" borderId="0" xfId="0"/>
    <xf numFmtId="0" fontId="1" fillId="0" borderId="0" xfId="0" applyFont="1"/>
    <xf numFmtId="0" fontId="0" fillId="2" borderId="0" xfId="0" applyFill="1"/>
    <xf numFmtId="0" fontId="0" fillId="3" borderId="0" xfId="0" applyFill="1"/>
    <xf numFmtId="0" fontId="0" fillId="0" borderId="0" xfId="0" applyFill="1"/>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3" fillId="5" borderId="2" xfId="0" applyFont="1" applyFill="1" applyBorder="1" applyAlignment="1">
      <alignment vertical="center" wrapText="1"/>
    </xf>
    <xf numFmtId="0" fontId="3" fillId="5" borderId="0" xfId="0" applyFont="1" applyFill="1" applyAlignment="1">
      <alignment vertical="center" wrapText="1"/>
    </xf>
    <xf numFmtId="0" fontId="3" fillId="5" borderId="3" xfId="0" applyFont="1" applyFill="1" applyBorder="1" applyAlignment="1">
      <alignment vertical="center" wrapText="1"/>
    </xf>
    <xf numFmtId="0" fontId="3" fillId="5" borderId="0" xfId="0" applyFont="1" applyFill="1" applyBorder="1" applyAlignment="1">
      <alignment vertical="center" wrapText="1"/>
    </xf>
    <xf numFmtId="0" fontId="3" fillId="5" borderId="1" xfId="0" applyFont="1" applyFill="1" applyBorder="1" applyAlignment="1">
      <alignment vertical="center" wrapText="1"/>
    </xf>
    <xf numFmtId="0" fontId="9" fillId="3" borderId="0" xfId="0" applyFont="1" applyFill="1"/>
    <xf numFmtId="0" fontId="9" fillId="0" borderId="0" xfId="0" applyFont="1" applyFill="1"/>
    <xf numFmtId="0" fontId="0" fillId="2" borderId="0" xfId="0" applyFont="1" applyFill="1"/>
    <xf numFmtId="0" fontId="0" fillId="3" borderId="0" xfId="0" applyFont="1" applyFill="1"/>
    <xf numFmtId="0" fontId="0" fillId="6" borderId="0" xfId="0" applyFill="1"/>
    <xf numFmtId="0" fontId="10" fillId="3" borderId="0" xfId="0" applyFont="1" applyFill="1"/>
    <xf numFmtId="0" fontId="10" fillId="2" borderId="0" xfId="0" applyFont="1" applyFill="1"/>
    <xf numFmtId="0" fontId="11" fillId="3" borderId="0" xfId="0" applyFont="1" applyFill="1"/>
    <xf numFmtId="0" fontId="11" fillId="2" borderId="0" xfId="0" applyFont="1" applyFill="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14" fillId="0" borderId="0" xfId="0" applyFont="1" applyAlignment="1">
      <alignment vertical="center"/>
    </xf>
    <xf numFmtId="0" fontId="0" fillId="7" borderId="0" xfId="0" applyFill="1"/>
    <xf numFmtId="0" fontId="0" fillId="7" borderId="0" xfId="0" applyFont="1" applyFill="1"/>
    <xf numFmtId="0" fontId="10" fillId="7" borderId="0" xfId="0" applyFont="1" applyFill="1"/>
    <xf numFmtId="0" fontId="11" fillId="7" borderId="0" xfId="0" applyFont="1" applyFill="1"/>
    <xf numFmtId="0" fontId="11" fillId="7" borderId="0" xfId="0" applyFont="1" applyFill="1" applyBorder="1" applyAlignment="1">
      <alignment vertical="center" wrapText="1"/>
    </xf>
    <xf numFmtId="0" fontId="11" fillId="2" borderId="0" xfId="0" applyFont="1" applyFill="1" applyBorder="1" applyAlignment="1">
      <alignment vertical="center" wrapText="1"/>
    </xf>
    <xf numFmtId="0" fontId="11" fillId="3" borderId="0" xfId="0" applyFont="1" applyFill="1" applyBorder="1" applyAlignment="1">
      <alignment vertical="center" wrapText="1"/>
    </xf>
    <xf numFmtId="0" fontId="13" fillId="0" borderId="0" xfId="0" applyFont="1"/>
    <xf numFmtId="0" fontId="9" fillId="2" borderId="0" xfId="0" applyFont="1" applyFill="1"/>
    <xf numFmtId="0" fontId="19" fillId="5" borderId="0" xfId="0" applyFont="1" applyFill="1" applyAlignment="1">
      <alignment horizontal="left" vertical="center" wrapText="1" indent="1"/>
    </xf>
    <xf numFmtId="0" fontId="19" fillId="5" borderId="2" xfId="0" applyFont="1" applyFill="1" applyBorder="1" applyAlignment="1">
      <alignment horizontal="left" vertical="center" wrapText="1" indent="1"/>
    </xf>
    <xf numFmtId="0" fontId="16" fillId="4" borderId="1" xfId="0" applyFont="1" applyFill="1" applyBorder="1" applyAlignment="1">
      <alignment vertical="center" wrapText="1"/>
    </xf>
    <xf numFmtId="0" fontId="16" fillId="4" borderId="2" xfId="0" applyFont="1" applyFill="1" applyBorder="1" applyAlignment="1">
      <alignment vertical="center" wrapText="1"/>
    </xf>
    <xf numFmtId="0" fontId="21" fillId="0" borderId="0" xfId="0" applyFont="1" applyAlignment="1">
      <alignment vertical="center"/>
    </xf>
    <xf numFmtId="0" fontId="18" fillId="0" borderId="0" xfId="0" applyFont="1" applyAlignment="1">
      <alignment vertical="center"/>
    </xf>
    <xf numFmtId="0" fontId="15" fillId="0" borderId="0" xfId="0" applyFont="1" applyAlignment="1">
      <alignment horizontal="left" vertical="center" indent="5"/>
    </xf>
    <xf numFmtId="0" fontId="18" fillId="0" borderId="0" xfId="0" applyFont="1" applyAlignment="1">
      <alignment horizontal="left" vertical="center" indent="5"/>
    </xf>
    <xf numFmtId="0" fontId="18" fillId="0" borderId="0" xfId="0" applyFont="1" applyAlignment="1">
      <alignment horizontal="left" vertical="center" indent="9"/>
    </xf>
    <xf numFmtId="0" fontId="4" fillId="5" borderId="1" xfId="0" applyFont="1" applyFill="1" applyBorder="1" applyAlignment="1">
      <alignment vertical="center" wrapText="1"/>
    </xf>
    <xf numFmtId="0" fontId="17" fillId="5" borderId="1" xfId="0" applyFont="1" applyFill="1" applyBorder="1" applyAlignment="1">
      <alignment vertical="center" wrapText="1"/>
    </xf>
    <xf numFmtId="0" fontId="0" fillId="0" borderId="12" xfId="0" applyBorder="1"/>
    <xf numFmtId="0" fontId="12" fillId="0" borderId="12" xfId="1" quotePrefix="1" applyBorder="1"/>
    <xf numFmtId="0" fontId="12" fillId="0" borderId="12" xfId="1" applyBorder="1"/>
    <xf numFmtId="0" fontId="12" fillId="0" borderId="0" xfId="1"/>
    <xf numFmtId="0" fontId="9" fillId="8" borderId="0" xfId="0" applyFont="1" applyFill="1"/>
    <xf numFmtId="0" fontId="23" fillId="8" borderId="0" xfId="0" applyFont="1" applyFill="1"/>
    <xf numFmtId="0" fontId="0" fillId="8" borderId="0" xfId="0" applyFont="1" applyFill="1"/>
    <xf numFmtId="0" fontId="0" fillId="8" borderId="0" xfId="0" applyFill="1"/>
    <xf numFmtId="0" fontId="0" fillId="0" borderId="15" xfId="0" applyBorder="1" applyAlignment="1">
      <alignment wrapText="1"/>
    </xf>
    <xf numFmtId="0" fontId="0" fillId="0" borderId="16" xfId="0" applyBorder="1" applyAlignment="1">
      <alignment horizontal="left" vertical="top" wrapText="1"/>
    </xf>
    <xf numFmtId="0" fontId="0" fillId="0" borderId="17" xfId="0" applyBorder="1" applyAlignment="1">
      <alignment wrapText="1"/>
    </xf>
    <xf numFmtId="0" fontId="0" fillId="0" borderId="12" xfId="0" applyBorder="1" applyAlignment="1">
      <alignment wrapText="1"/>
    </xf>
    <xf numFmtId="0" fontId="0" fillId="0" borderId="12" xfId="0" applyBorder="1" applyAlignment="1">
      <alignment horizontal="left" vertical="top" wrapText="1"/>
    </xf>
    <xf numFmtId="0" fontId="0" fillId="0" borderId="12" xfId="0" applyFill="1" applyBorder="1" applyAlignment="1">
      <alignment horizontal="left" vertical="top" wrapText="1"/>
    </xf>
    <xf numFmtId="0" fontId="0" fillId="0" borderId="17" xfId="0" applyBorder="1" applyAlignment="1">
      <alignment horizontal="left" vertical="top" wrapText="1"/>
    </xf>
    <xf numFmtId="0" fontId="0" fillId="0" borderId="14" xfId="0" applyFill="1" applyBorder="1" applyAlignment="1">
      <alignment horizontal="left" vertical="top" wrapText="1"/>
    </xf>
    <xf numFmtId="0" fontId="0" fillId="0" borderId="15" xfId="0" applyBorder="1" applyAlignment="1">
      <alignment horizontal="left" vertical="top" wrapText="1"/>
    </xf>
    <xf numFmtId="0" fontId="0" fillId="0" borderId="25" xfId="0" applyBorder="1" applyAlignment="1">
      <alignment wrapText="1"/>
    </xf>
    <xf numFmtId="0" fontId="0" fillId="0" borderId="27" xfId="0" applyBorder="1" applyAlignment="1">
      <alignment horizontal="left" vertical="top" wrapText="1"/>
    </xf>
    <xf numFmtId="0" fontId="0" fillId="0" borderId="27" xfId="0" applyBorder="1" applyAlignment="1">
      <alignment wrapText="1"/>
    </xf>
    <xf numFmtId="0" fontId="0" fillId="0" borderId="22" xfId="0" applyFill="1" applyBorder="1" applyAlignment="1">
      <alignment horizontal="left" vertical="top" wrapText="1"/>
    </xf>
    <xf numFmtId="0" fontId="0" fillId="0" borderId="14" xfId="0" applyBorder="1" applyAlignment="1">
      <alignment horizontal="left" vertical="top" wrapText="1"/>
    </xf>
    <xf numFmtId="0" fontId="0" fillId="0" borderId="15" xfId="0" applyFill="1" applyBorder="1" applyAlignment="1">
      <alignment horizontal="left" vertical="top" wrapText="1"/>
    </xf>
    <xf numFmtId="0" fontId="0" fillId="0" borderId="16" xfId="0"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0" xfId="0" applyFill="1" applyBorder="1" applyAlignment="1">
      <alignment horizontal="left" vertical="top" wrapText="1"/>
    </xf>
    <xf numFmtId="0" fontId="0" fillId="0" borderId="14"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8" xfId="0" applyBorder="1" applyAlignment="1">
      <alignment wrapText="1"/>
    </xf>
    <xf numFmtId="0" fontId="0" fillId="0" borderId="13" xfId="0" applyFill="1" applyBorder="1" applyAlignment="1">
      <alignment horizontal="left" vertical="top" wrapText="1"/>
    </xf>
    <xf numFmtId="0" fontId="0" fillId="0" borderId="17" xfId="0" applyFill="1" applyBorder="1" applyAlignment="1">
      <alignment horizontal="left" vertical="top" wrapText="1"/>
    </xf>
    <xf numFmtId="0" fontId="0" fillId="0" borderId="13" xfId="0" applyBorder="1" applyAlignment="1">
      <alignment horizontal="left" vertical="top" wrapText="1"/>
    </xf>
    <xf numFmtId="0" fontId="0" fillId="0" borderId="47" xfId="0" applyBorder="1" applyAlignment="1">
      <alignment vertical="top" wrapText="1"/>
    </xf>
    <xf numFmtId="0" fontId="0" fillId="0" borderId="48" xfId="0" applyBorder="1" applyAlignment="1">
      <alignment vertical="top" wrapText="1"/>
    </xf>
    <xf numFmtId="0" fontId="0" fillId="0" borderId="54" xfId="0" applyBorder="1" applyAlignment="1">
      <alignment wrapText="1"/>
    </xf>
    <xf numFmtId="0" fontId="1" fillId="9" borderId="19" xfId="0" applyFont="1" applyFill="1"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39" xfId="0" applyFill="1" applyBorder="1" applyAlignment="1">
      <alignment horizontal="left" vertical="top" wrapText="1"/>
    </xf>
    <xf numFmtId="0" fontId="0" fillId="0" borderId="44" xfId="0" applyBorder="1" applyAlignment="1">
      <alignment horizontal="center" vertical="center" wrapText="1"/>
    </xf>
    <xf numFmtId="0" fontId="0" fillId="0" borderId="65" xfId="0" applyBorder="1" applyAlignment="1">
      <alignment wrapText="1"/>
    </xf>
    <xf numFmtId="0" fontId="0" fillId="0" borderId="53" xfId="0" applyBorder="1" applyAlignment="1">
      <alignment wrapText="1"/>
    </xf>
    <xf numFmtId="0" fontId="0" fillId="0" borderId="64" xfId="0" applyBorder="1" applyAlignment="1">
      <alignment horizontal="left" vertical="top" wrapText="1"/>
    </xf>
    <xf numFmtId="0" fontId="0" fillId="0" borderId="54" xfId="0" applyBorder="1" applyAlignment="1">
      <alignment horizontal="left" vertical="top" wrapText="1"/>
    </xf>
    <xf numFmtId="0" fontId="0" fillId="0" borderId="0" xfId="0" applyBorder="1" applyAlignment="1">
      <alignment horizontal="left" vertical="top" wrapText="1"/>
    </xf>
    <xf numFmtId="0" fontId="0" fillId="0" borderId="65" xfId="0" applyBorder="1" applyAlignment="1">
      <alignment horizontal="left" vertical="top" wrapText="1"/>
    </xf>
    <xf numFmtId="0" fontId="0" fillId="0" borderId="0" xfId="0" applyFill="1" applyBorder="1" applyAlignment="1">
      <alignment wrapText="1"/>
    </xf>
    <xf numFmtId="0" fontId="0" fillId="0" borderId="0" xfId="0" applyFill="1" applyBorder="1" applyAlignment="1">
      <alignment horizontal="left" vertical="top" wrapText="1"/>
    </xf>
    <xf numFmtId="0" fontId="0" fillId="0" borderId="41" xfId="0" applyBorder="1" applyAlignment="1">
      <alignment horizontal="left" vertical="top" wrapText="1"/>
    </xf>
    <xf numFmtId="0" fontId="0" fillId="0" borderId="57" xfId="0" applyBorder="1" applyAlignment="1">
      <alignment horizontal="left" vertical="top" wrapText="1"/>
    </xf>
    <xf numFmtId="0" fontId="0" fillId="0" borderId="42"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54" xfId="0" applyFill="1" applyBorder="1" applyAlignment="1">
      <alignment horizontal="left" vertical="top" wrapText="1"/>
    </xf>
    <xf numFmtId="0" fontId="0" fillId="0" borderId="64" xfId="0" applyFill="1" applyBorder="1" applyAlignment="1">
      <alignment horizontal="left" vertical="top" wrapText="1"/>
    </xf>
    <xf numFmtId="0" fontId="0" fillId="0" borderId="65" xfId="0" applyFill="1" applyBorder="1" applyAlignment="1">
      <alignment horizontal="left" vertical="top" wrapText="1"/>
    </xf>
    <xf numFmtId="0" fontId="0" fillId="0" borderId="52" xfId="0" applyFill="1" applyBorder="1" applyAlignment="1">
      <alignment horizontal="left" vertical="top" wrapText="1"/>
    </xf>
    <xf numFmtId="0" fontId="0" fillId="0" borderId="53" xfId="0" applyFill="1" applyBorder="1" applyAlignment="1">
      <alignment horizontal="left" vertical="top" wrapText="1"/>
    </xf>
    <xf numFmtId="0" fontId="0" fillId="0" borderId="0" xfId="0" applyBorder="1" applyAlignment="1">
      <alignment vertical="center" wrapText="1"/>
    </xf>
    <xf numFmtId="0" fontId="0" fillId="0" borderId="69" xfId="0" applyBorder="1" applyAlignment="1">
      <alignment wrapText="1"/>
    </xf>
    <xf numFmtId="0" fontId="0" fillId="0" borderId="73" xfId="0" applyBorder="1" applyAlignment="1">
      <alignment horizontal="center" vertical="center" wrapText="1"/>
    </xf>
    <xf numFmtId="0" fontId="0" fillId="0" borderId="50" xfId="0" applyBorder="1" applyAlignment="1">
      <alignment wrapText="1"/>
    </xf>
    <xf numFmtId="0" fontId="0" fillId="0" borderId="35" xfId="0" applyFill="1" applyBorder="1" applyAlignment="1">
      <alignment horizontal="center" wrapText="1"/>
    </xf>
    <xf numFmtId="0" fontId="0" fillId="0" borderId="44" xfId="0" applyBorder="1" applyAlignment="1">
      <alignment vertical="center" wrapText="1"/>
    </xf>
    <xf numFmtId="0" fontId="0" fillId="0" borderId="0" xfId="0" applyBorder="1" applyAlignment="1">
      <alignment horizontal="center" vertical="center"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0" fillId="0" borderId="66" xfId="0" applyBorder="1" applyAlignment="1">
      <alignment vertical="center" wrapText="1"/>
    </xf>
    <xf numFmtId="0" fontId="0" fillId="0" borderId="15" xfId="0" applyBorder="1" applyAlignment="1">
      <alignment vertical="center" wrapText="1"/>
    </xf>
    <xf numFmtId="0" fontId="0" fillId="0" borderId="36" xfId="0" applyBorder="1" applyAlignment="1">
      <alignment horizontal="left" vertical="top" wrapText="1"/>
    </xf>
    <xf numFmtId="0" fontId="0" fillId="0" borderId="33" xfId="0" applyBorder="1" applyAlignment="1">
      <alignment vertical="top" wrapText="1"/>
    </xf>
    <xf numFmtId="0" fontId="0" fillId="0" borderId="15" xfId="0" applyBorder="1" applyAlignment="1">
      <alignment vertical="top" wrapText="1"/>
    </xf>
    <xf numFmtId="0" fontId="0" fillId="0" borderId="74" xfId="0" applyFill="1" applyBorder="1" applyAlignment="1">
      <alignment horizontal="left" vertical="top" wrapText="1"/>
    </xf>
    <xf numFmtId="0" fontId="0" fillId="0" borderId="75" xfId="0" applyFill="1" applyBorder="1" applyAlignment="1">
      <alignment horizontal="left" vertical="top" wrapText="1"/>
    </xf>
    <xf numFmtId="0" fontId="0" fillId="0" borderId="69" xfId="0" applyBorder="1" applyAlignment="1">
      <alignment horizontal="left" vertical="top" wrapText="1"/>
    </xf>
    <xf numFmtId="0" fontId="0" fillId="0" borderId="71" xfId="0" applyBorder="1" applyAlignment="1">
      <alignment horizontal="left" vertical="center" wrapText="1"/>
    </xf>
    <xf numFmtId="0" fontId="0" fillId="0" borderId="69" xfId="0" applyBorder="1" applyAlignment="1">
      <alignment horizontal="center" vertical="center" wrapText="1"/>
    </xf>
    <xf numFmtId="0" fontId="0" fillId="0" borderId="70" xfId="0" applyFill="1" applyBorder="1" applyAlignment="1">
      <alignment horizontal="left" vertical="top" wrapText="1"/>
    </xf>
    <xf numFmtId="0" fontId="0" fillId="0" borderId="71" xfId="0" applyFill="1" applyBorder="1" applyAlignment="1">
      <alignment horizontal="lef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46" xfId="0" applyBorder="1" applyAlignment="1">
      <alignment wrapText="1"/>
    </xf>
    <xf numFmtId="0" fontId="0" fillId="0" borderId="48" xfId="0" applyBorder="1" applyAlignment="1">
      <alignment wrapText="1"/>
    </xf>
    <xf numFmtId="0" fontId="0" fillId="0" borderId="69" xfId="0" applyBorder="1" applyAlignment="1">
      <alignment vertical="center" wrapText="1"/>
    </xf>
    <xf numFmtId="0" fontId="0" fillId="0" borderId="70" xfId="0" applyBorder="1" applyAlignment="1">
      <alignment wrapText="1"/>
    </xf>
    <xf numFmtId="0" fontId="0" fillId="0" borderId="32" xfId="0" applyFill="1" applyBorder="1" applyAlignment="1">
      <alignment horizontal="center" wrapText="1"/>
    </xf>
    <xf numFmtId="0" fontId="0" fillId="0" borderId="46" xfId="0" applyBorder="1" applyAlignment="1">
      <alignment horizontal="left" vertical="top" wrapText="1"/>
    </xf>
    <xf numFmtId="0" fontId="0" fillId="0" borderId="47" xfId="0" applyBorder="1" applyAlignment="1">
      <alignment wrapText="1"/>
    </xf>
    <xf numFmtId="0" fontId="0" fillId="0" borderId="45" xfId="0" applyBorder="1" applyAlignment="1">
      <alignment wrapText="1"/>
    </xf>
    <xf numFmtId="0" fontId="0" fillId="0" borderId="47" xfId="0" applyBorder="1" applyAlignment="1">
      <alignment horizontal="left" vertical="center" wrapText="1"/>
    </xf>
    <xf numFmtId="0" fontId="0" fillId="0" borderId="46" xfId="0" applyFill="1" applyBorder="1" applyAlignment="1">
      <alignment horizontal="left" vertical="top" wrapText="1"/>
    </xf>
    <xf numFmtId="0" fontId="0" fillId="0" borderId="51" xfId="0" applyBorder="1" applyAlignment="1">
      <alignment horizontal="left" vertical="top" wrapText="1"/>
    </xf>
    <xf numFmtId="0" fontId="0" fillId="0" borderId="44" xfId="0" applyBorder="1" applyAlignment="1">
      <alignment horizontal="left" vertical="top" wrapText="1"/>
    </xf>
    <xf numFmtId="0" fontId="0" fillId="0" borderId="47" xfId="0" applyFill="1" applyBorder="1" applyAlignment="1">
      <alignment horizontal="left" vertical="top" wrapText="1"/>
    </xf>
    <xf numFmtId="0" fontId="0" fillId="0" borderId="48" xfId="0" applyFill="1" applyBorder="1" applyAlignment="1">
      <alignment horizontal="left" vertical="top" wrapText="1"/>
    </xf>
    <xf numFmtId="0" fontId="0" fillId="0" borderId="44" xfId="0" applyFill="1" applyBorder="1" applyAlignment="1">
      <alignment vertical="center" wrapText="1"/>
    </xf>
    <xf numFmtId="0" fontId="0" fillId="0" borderId="66" xfId="0" applyFill="1" applyBorder="1" applyAlignment="1">
      <alignment vertical="center" wrapText="1"/>
    </xf>
    <xf numFmtId="0" fontId="0" fillId="0" borderId="44" xfId="0" applyFill="1" applyBorder="1" applyAlignment="1">
      <alignment horizontal="left" vertical="top" wrapText="1"/>
    </xf>
    <xf numFmtId="0" fontId="0" fillId="0" borderId="73" xfId="0" applyBorder="1" applyAlignment="1">
      <alignment horizontal="left" vertical="center" wrapText="1"/>
    </xf>
    <xf numFmtId="0" fontId="0" fillId="0" borderId="69" xfId="0" applyBorder="1" applyAlignment="1">
      <alignment horizontal="left" vertical="center" wrapText="1"/>
    </xf>
    <xf numFmtId="0" fontId="0" fillId="0" borderId="69" xfId="0" applyFill="1" applyBorder="1" applyAlignment="1">
      <alignment horizontal="center" vertical="center" wrapText="1"/>
    </xf>
    <xf numFmtId="0" fontId="0" fillId="0" borderId="70" xfId="0" applyBorder="1" applyAlignment="1">
      <alignment horizontal="left" vertical="top" wrapText="1"/>
    </xf>
    <xf numFmtId="0" fontId="0" fillId="0" borderId="70" xfId="0" applyBorder="1" applyAlignment="1">
      <alignment horizontal="left" vertical="center" wrapText="1"/>
    </xf>
    <xf numFmtId="0" fontId="0" fillId="0" borderId="69" xfId="0" applyFill="1" applyBorder="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0" borderId="0" xfId="0" applyAlignment="1">
      <alignment horizontal="left"/>
    </xf>
    <xf numFmtId="0" fontId="2" fillId="4"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0" xfId="0" applyFont="1" applyFill="1" applyAlignment="1">
      <alignment horizontal="left" vertical="center" wrapText="1"/>
    </xf>
    <xf numFmtId="0" fontId="1" fillId="9" borderId="73" xfId="0" applyFont="1" applyFill="1" applyBorder="1" applyAlignment="1">
      <alignment horizontal="left" vertical="top" wrapText="1"/>
    </xf>
    <xf numFmtId="0" fontId="12" fillId="0" borderId="71" xfId="1" applyBorder="1" applyAlignment="1">
      <alignment horizontal="left" vertical="top" wrapText="1"/>
    </xf>
    <xf numFmtId="0" fontId="12" fillId="0" borderId="73" xfId="1" applyBorder="1" applyAlignment="1">
      <alignment horizontal="left" vertical="top" wrapText="1"/>
    </xf>
    <xf numFmtId="0" fontId="12" fillId="0" borderId="73" xfId="1" applyBorder="1" applyAlignment="1">
      <alignment horizontal="center" vertical="center"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0" fillId="0" borderId="45" xfId="0" applyBorder="1" applyAlignment="1">
      <alignment horizontal="left" vertical="top" wrapText="1"/>
    </xf>
    <xf numFmtId="0" fontId="0" fillId="0" borderId="59" xfId="0" applyBorder="1" applyAlignment="1">
      <alignment horizontal="left" vertical="top" wrapText="1"/>
    </xf>
    <xf numFmtId="0" fontId="1" fillId="11" borderId="12" xfId="0" applyFont="1" applyFill="1" applyBorder="1"/>
    <xf numFmtId="0" fontId="0" fillId="0" borderId="12" xfId="0" applyFont="1" applyBorder="1"/>
    <xf numFmtId="0" fontId="0" fillId="0" borderId="12" xfId="0" applyFont="1" applyBorder="1" applyAlignment="1">
      <alignment horizontal="left" vertical="top" wrapText="1"/>
    </xf>
    <xf numFmtId="0" fontId="1" fillId="7" borderId="0" xfId="0" applyFont="1" applyFill="1"/>
    <xf numFmtId="0" fontId="0" fillId="7" borderId="0" xfId="0" applyFill="1" applyAlignment="1">
      <alignment vertical="center"/>
    </xf>
    <xf numFmtId="0" fontId="0" fillId="7" borderId="12" xfId="0" applyFill="1" applyBorder="1"/>
    <xf numFmtId="0" fontId="0" fillId="7" borderId="12" xfId="0" applyFill="1" applyBorder="1" applyAlignment="1">
      <alignment vertical="center"/>
    </xf>
    <xf numFmtId="14" fontId="0" fillId="7" borderId="12" xfId="0" applyNumberFormat="1" applyFill="1" applyBorder="1" applyAlignment="1">
      <alignment vertical="center"/>
    </xf>
    <xf numFmtId="0" fontId="26" fillId="12" borderId="12" xfId="0" applyFont="1" applyFill="1" applyBorder="1" applyAlignment="1">
      <alignment vertical="center" wrapText="1"/>
    </xf>
    <xf numFmtId="0" fontId="27" fillId="0" borderId="12" xfId="0" applyFont="1" applyBorder="1" applyAlignment="1">
      <alignment horizontal="center" vertical="center" wrapText="1"/>
    </xf>
    <xf numFmtId="0" fontId="27" fillId="0" borderId="12" xfId="0" applyFont="1" applyBorder="1" applyAlignment="1">
      <alignment horizontal="center" vertical="center"/>
    </xf>
    <xf numFmtId="17" fontId="27" fillId="0" borderId="12" xfId="0" applyNumberFormat="1" applyFont="1" applyBorder="1" applyAlignment="1">
      <alignment horizontal="center" vertical="center" wrapText="1"/>
    </xf>
    <xf numFmtId="15" fontId="27" fillId="0" borderId="12" xfId="0" applyNumberFormat="1" applyFont="1" applyBorder="1" applyAlignment="1">
      <alignment horizontal="center" vertical="center" wrapText="1"/>
    </xf>
    <xf numFmtId="0" fontId="27" fillId="0" borderId="12" xfId="0" applyFont="1" applyBorder="1" applyAlignment="1">
      <alignment horizontal="center"/>
    </xf>
    <xf numFmtId="0" fontId="27" fillId="0" borderId="12" xfId="0" applyFont="1" applyBorder="1" applyAlignment="1">
      <alignment horizontal="center" wrapText="1"/>
    </xf>
    <xf numFmtId="0" fontId="0" fillId="0" borderId="0" xfId="0" applyAlignment="1">
      <alignment wrapText="1"/>
    </xf>
    <xf numFmtId="15" fontId="0" fillId="0" borderId="0" xfId="0" applyNumberFormat="1"/>
    <xf numFmtId="0" fontId="0" fillId="0" borderId="0" xfId="0" applyFill="1" applyBorder="1"/>
    <xf numFmtId="0" fontId="27" fillId="0" borderId="0" xfId="0" applyFont="1" applyFill="1" applyBorder="1" applyAlignment="1">
      <alignment horizontal="center" vertical="center" wrapText="1"/>
    </xf>
    <xf numFmtId="17" fontId="27" fillId="0" borderId="0" xfId="0" applyNumberFormat="1" applyFont="1" applyFill="1" applyBorder="1" applyAlignment="1">
      <alignment horizontal="center" vertical="center" wrapText="1"/>
    </xf>
    <xf numFmtId="0" fontId="1" fillId="9" borderId="0" xfId="0" applyFont="1" applyFill="1" applyBorder="1" applyAlignment="1">
      <alignment horizontal="left" vertical="top" wrapText="1"/>
    </xf>
    <xf numFmtId="0" fontId="0" fillId="0" borderId="0" xfId="0" applyBorder="1"/>
    <xf numFmtId="0" fontId="0" fillId="0" borderId="62" xfId="0" applyBorder="1"/>
    <xf numFmtId="0" fontId="0" fillId="0" borderId="50" xfId="0" applyBorder="1"/>
    <xf numFmtId="0" fontId="0" fillId="0" borderId="63" xfId="0" applyBorder="1"/>
    <xf numFmtId="0" fontId="0" fillId="0" borderId="66" xfId="0" applyBorder="1"/>
    <xf numFmtId="0" fontId="0" fillId="0" borderId="79" xfId="0" applyBorder="1"/>
    <xf numFmtId="0" fontId="0" fillId="0" borderId="56" xfId="0" applyBorder="1"/>
    <xf numFmtId="0" fontId="0" fillId="0" borderId="51" xfId="0" applyBorder="1"/>
    <xf numFmtId="0" fontId="0" fillId="0" borderId="68" xfId="0" applyBorder="1"/>
    <xf numFmtId="0" fontId="0" fillId="6" borderId="0" xfId="0" applyFill="1" applyBorder="1"/>
    <xf numFmtId="0" fontId="1" fillId="0" borderId="0" xfId="0" applyFont="1" applyBorder="1"/>
    <xf numFmtId="0" fontId="13" fillId="0" borderId="0" xfId="0" applyFont="1" applyBorder="1"/>
    <xf numFmtId="0" fontId="10" fillId="0" borderId="0" xfId="0" applyFont="1" applyBorder="1"/>
    <xf numFmtId="0" fontId="1" fillId="0" borderId="50" xfId="0" applyFont="1" applyBorder="1"/>
    <xf numFmtId="0" fontId="1" fillId="0" borderId="79" xfId="0" applyFont="1" applyBorder="1"/>
    <xf numFmtId="0" fontId="1" fillId="0" borderId="63" xfId="0" applyFont="1" applyBorder="1"/>
    <xf numFmtId="0" fontId="0" fillId="0" borderId="63" xfId="0" applyFont="1" applyBorder="1"/>
    <xf numFmtId="0" fontId="0" fillId="0" borderId="43" xfId="0" applyBorder="1"/>
    <xf numFmtId="0" fontId="0" fillId="0" borderId="44" xfId="0" applyBorder="1"/>
    <xf numFmtId="0" fontId="0" fillId="0" borderId="45" xfId="0" applyBorder="1"/>
    <xf numFmtId="0" fontId="9" fillId="0" borderId="66" xfId="0" applyFont="1" applyBorder="1"/>
    <xf numFmtId="0" fontId="9" fillId="0" borderId="0" xfId="0" applyFont="1" applyBorder="1"/>
    <xf numFmtId="0" fontId="9" fillId="6" borderId="0" xfId="0" applyFont="1" applyFill="1" applyBorder="1"/>
    <xf numFmtId="0" fontId="9" fillId="0" borderId="79" xfId="0" applyFont="1" applyBorder="1"/>
    <xf numFmtId="0" fontId="9" fillId="0" borderId="0" xfId="0" applyFont="1"/>
    <xf numFmtId="0" fontId="9" fillId="0" borderId="56" xfId="0" applyFont="1" applyBorder="1"/>
    <xf numFmtId="0" fontId="9" fillId="0" borderId="51" xfId="0" applyFont="1" applyBorder="1"/>
    <xf numFmtId="0" fontId="9" fillId="6" borderId="51" xfId="0" applyFont="1" applyFill="1" applyBorder="1"/>
    <xf numFmtId="0" fontId="9" fillId="0" borderId="68" xfId="0" applyFont="1" applyBorder="1"/>
    <xf numFmtId="0" fontId="9" fillId="6" borderId="56" xfId="0" applyFont="1" applyFill="1" applyBorder="1"/>
    <xf numFmtId="0" fontId="28" fillId="6" borderId="51" xfId="0" applyFont="1" applyFill="1" applyBorder="1"/>
    <xf numFmtId="0" fontId="9" fillId="6" borderId="68" xfId="0" applyFont="1" applyFill="1" applyBorder="1"/>
    <xf numFmtId="0" fontId="11" fillId="0" borderId="0" xfId="0" applyFont="1" applyBorder="1"/>
    <xf numFmtId="0" fontId="0" fillId="0" borderId="0" xfId="0" applyFont="1" applyBorder="1"/>
    <xf numFmtId="0" fontId="29" fillId="0" borderId="0" xfId="0" applyFont="1"/>
    <xf numFmtId="0" fontId="9" fillId="0" borderId="0" xfId="0" applyFont="1" applyFill="1" applyBorder="1"/>
    <xf numFmtId="0" fontId="28" fillId="0" borderId="0" xfId="0" applyFont="1" applyFill="1" applyBorder="1"/>
    <xf numFmtId="0" fontId="9" fillId="0" borderId="50" xfId="0" applyFont="1" applyFill="1" applyBorder="1"/>
    <xf numFmtId="0" fontId="9" fillId="0" borderId="79" xfId="0" applyFont="1" applyFill="1" applyBorder="1"/>
    <xf numFmtId="0" fontId="9" fillId="0" borderId="51" xfId="0" applyFont="1" applyFill="1" applyBorder="1"/>
    <xf numFmtId="0" fontId="28" fillId="0" borderId="51" xfId="0" applyFont="1" applyFill="1" applyBorder="1"/>
    <xf numFmtId="0" fontId="9" fillId="0" borderId="68" xfId="0" applyFont="1" applyFill="1" applyBorder="1"/>
    <xf numFmtId="0" fontId="0" fillId="0" borderId="73" xfId="0" applyBorder="1"/>
    <xf numFmtId="0" fontId="0" fillId="0" borderId="70" xfId="0" applyBorder="1"/>
    <xf numFmtId="0" fontId="1" fillId="0" borderId="70" xfId="0" applyFont="1" applyBorder="1"/>
    <xf numFmtId="0" fontId="13" fillId="0" borderId="70" xfId="0" applyFont="1" applyBorder="1"/>
    <xf numFmtId="0" fontId="9" fillId="0" borderId="62" xfId="0" applyFont="1" applyFill="1" applyBorder="1"/>
    <xf numFmtId="0" fontId="13" fillId="0" borderId="50" xfId="0" applyFont="1" applyBorder="1"/>
    <xf numFmtId="0" fontId="9" fillId="0" borderId="66" xfId="0" applyFont="1" applyFill="1" applyBorder="1"/>
    <xf numFmtId="0" fontId="9" fillId="0" borderId="56" xfId="0" applyFont="1" applyFill="1" applyBorder="1"/>
    <xf numFmtId="0" fontId="0" fillId="0" borderId="0" xfId="0" applyFont="1" applyFill="1" applyBorder="1"/>
    <xf numFmtId="0" fontId="0" fillId="0" borderId="0" xfId="0" applyFont="1" applyBorder="1" applyAlignment="1">
      <alignment horizontal="left" vertical="top" wrapText="1"/>
    </xf>
    <xf numFmtId="0" fontId="1" fillId="0" borderId="0" xfId="0" applyFont="1" applyFill="1" applyBorder="1"/>
    <xf numFmtId="0" fontId="11" fillId="0" borderId="0" xfId="0" applyFont="1" applyFill="1" applyBorder="1"/>
    <xf numFmtId="0" fontId="1" fillId="3" borderId="63" xfId="0" applyFont="1" applyFill="1" applyBorder="1"/>
    <xf numFmtId="0" fontId="1" fillId="3" borderId="78" xfId="0" applyFont="1" applyFill="1" applyBorder="1"/>
    <xf numFmtId="0" fontId="0" fillId="0" borderId="48" xfId="0" applyFill="1" applyBorder="1" applyAlignment="1">
      <alignment wrapText="1"/>
    </xf>
    <xf numFmtId="0" fontId="24" fillId="9" borderId="43" xfId="0" applyFont="1" applyFill="1" applyBorder="1" applyAlignment="1">
      <alignment horizontal="center" vertical="top" wrapText="1"/>
    </xf>
    <xf numFmtId="0" fontId="11" fillId="0" borderId="47" xfId="0" applyFont="1" applyBorder="1" applyAlignment="1">
      <alignment horizontal="left" vertical="top" wrapText="1"/>
    </xf>
    <xf numFmtId="0" fontId="11" fillId="0" borderId="0" xfId="1" quotePrefix="1" applyFont="1" applyBorder="1" applyAlignment="1">
      <alignment vertical="center" wrapText="1"/>
    </xf>
    <xf numFmtId="0" fontId="11" fillId="0" borderId="66" xfId="1" quotePrefix="1" applyFont="1" applyBorder="1" applyAlignment="1">
      <alignment vertical="center" wrapText="1"/>
    </xf>
    <xf numFmtId="0" fontId="11" fillId="0" borderId="79" xfId="1" quotePrefix="1" applyFont="1" applyBorder="1" applyAlignment="1">
      <alignment vertical="center" wrapText="1"/>
    </xf>
    <xf numFmtId="0" fontId="11" fillId="0" borderId="44" xfId="1" quotePrefix="1" applyFont="1" applyBorder="1" applyAlignment="1">
      <alignment vertical="center" wrapText="1"/>
    </xf>
    <xf numFmtId="0" fontId="11" fillId="0" borderId="62" xfId="1" quotePrefix="1" applyFont="1" applyBorder="1" applyAlignment="1">
      <alignment vertical="center" wrapText="1"/>
    </xf>
    <xf numFmtId="0" fontId="11" fillId="0" borderId="50" xfId="1" quotePrefix="1" applyFont="1" applyBorder="1" applyAlignment="1">
      <alignment vertical="center" wrapText="1"/>
    </xf>
    <xf numFmtId="0" fontId="11" fillId="0" borderId="63" xfId="1" quotePrefix="1" applyFont="1" applyBorder="1" applyAlignment="1">
      <alignment vertical="center" wrapText="1"/>
    </xf>
    <xf numFmtId="0" fontId="11" fillId="0" borderId="43" xfId="1" quotePrefix="1" applyFont="1" applyBorder="1" applyAlignment="1">
      <alignment vertical="center" wrapText="1"/>
    </xf>
    <xf numFmtId="0" fontId="11" fillId="0" borderId="56" xfId="1" quotePrefix="1" applyFont="1" applyBorder="1" applyAlignment="1">
      <alignment vertical="center" wrapText="1"/>
    </xf>
    <xf numFmtId="0" fontId="11" fillId="0" borderId="51" xfId="1" quotePrefix="1" applyFont="1" applyBorder="1" applyAlignment="1">
      <alignment vertical="center" wrapText="1"/>
    </xf>
    <xf numFmtId="0" fontId="11" fillId="0" borderId="68" xfId="1" quotePrefix="1" applyFont="1" applyBorder="1" applyAlignment="1">
      <alignment vertical="center" wrapText="1"/>
    </xf>
    <xf numFmtId="0" fontId="11" fillId="0" borderId="45" xfId="1" quotePrefix="1" applyFont="1" applyBorder="1" applyAlignment="1">
      <alignment vertical="center" wrapText="1"/>
    </xf>
    <xf numFmtId="0" fontId="11" fillId="0" borderId="0" xfId="0" applyFont="1" applyBorder="1" applyAlignment="1">
      <alignment horizontal="left" vertical="top" wrapText="1"/>
    </xf>
    <xf numFmtId="0" fontId="0" fillId="0" borderId="0" xfId="0" applyFont="1" applyBorder="1" applyAlignment="1">
      <alignment wrapText="1"/>
    </xf>
    <xf numFmtId="0" fontId="12" fillId="0" borderId="0" xfId="1" applyBorder="1" applyAlignment="1"/>
    <xf numFmtId="0" fontId="0" fillId="0" borderId="0" xfId="0" applyBorder="1" applyAlignment="1">
      <alignment wrapText="1"/>
    </xf>
    <xf numFmtId="0" fontId="0" fillId="0" borderId="0" xfId="0" applyFont="1" applyFill="1" applyBorder="1" applyAlignment="1">
      <alignment wrapText="1"/>
    </xf>
    <xf numFmtId="0" fontId="0" fillId="0" borderId="0" xfId="0" applyFont="1" applyFill="1" applyBorder="1" applyAlignment="1">
      <alignment horizontal="left" vertical="top" wrapText="1"/>
    </xf>
    <xf numFmtId="0" fontId="30" fillId="9" borderId="0" xfId="0" applyFont="1" applyFill="1" applyBorder="1" applyAlignment="1">
      <alignment horizontal="left" vertical="top" wrapText="1"/>
    </xf>
    <xf numFmtId="0" fontId="30" fillId="9" borderId="79" xfId="0" applyFont="1" applyFill="1" applyBorder="1" applyAlignment="1">
      <alignment horizontal="left" vertical="top" wrapText="1"/>
    </xf>
    <xf numFmtId="0" fontId="30" fillId="9" borderId="44" xfId="0" applyFont="1" applyFill="1" applyBorder="1" applyAlignment="1">
      <alignment horizontal="left" vertical="top" wrapText="1"/>
    </xf>
    <xf numFmtId="0" fontId="11" fillId="0" borderId="0" xfId="0" applyFont="1" applyFill="1" applyBorder="1" applyAlignment="1">
      <alignment horizontal="left" vertical="top" wrapText="1"/>
    </xf>
    <xf numFmtId="0" fontId="24" fillId="0" borderId="0" xfId="0" applyFont="1" applyFill="1" applyBorder="1" applyAlignment="1">
      <alignment horizontal="center" vertical="top" wrapText="1"/>
    </xf>
    <xf numFmtId="0" fontId="30" fillId="0" borderId="0" xfId="0" applyFont="1" applyFill="1" applyBorder="1" applyAlignment="1">
      <alignment horizontal="left" vertical="top" wrapText="1"/>
    </xf>
    <xf numFmtId="0" fontId="11" fillId="0" borderId="0" xfId="1" quotePrefix="1" applyFont="1" applyFill="1" applyBorder="1" applyAlignment="1">
      <alignment vertical="center" wrapText="1"/>
    </xf>
    <xf numFmtId="0" fontId="11" fillId="0" borderId="0" xfId="1" applyFont="1" applyFill="1" applyBorder="1" applyAlignment="1">
      <alignment horizontal="left" vertical="top" wrapText="1"/>
    </xf>
    <xf numFmtId="0" fontId="11" fillId="0" borderId="50" xfId="0" applyFont="1" applyFill="1" applyBorder="1" applyAlignment="1">
      <alignment horizontal="left" vertical="top" wrapText="1"/>
    </xf>
    <xf numFmtId="0" fontId="11" fillId="0" borderId="51" xfId="0" applyFont="1" applyFill="1" applyBorder="1" applyAlignment="1">
      <alignment horizontal="left" vertical="top" wrapText="1"/>
    </xf>
    <xf numFmtId="0" fontId="11" fillId="0" borderId="50" xfId="1" applyFont="1" applyFill="1" applyBorder="1" applyAlignment="1">
      <alignment horizontal="left" vertical="top" wrapText="1"/>
    </xf>
    <xf numFmtId="0" fontId="11" fillId="0" borderId="78" xfId="1" quotePrefix="1" applyFont="1" applyBorder="1" applyAlignment="1">
      <alignment vertical="center" wrapText="1"/>
    </xf>
    <xf numFmtId="0" fontId="11" fillId="0" borderId="70" xfId="1" applyFont="1" applyFill="1" applyBorder="1" applyAlignment="1">
      <alignment horizontal="left" vertical="top" wrapText="1"/>
    </xf>
    <xf numFmtId="0" fontId="11" fillId="0" borderId="73" xfId="1" quotePrefix="1" applyFont="1" applyBorder="1" applyAlignment="1">
      <alignment vertical="center" wrapText="1"/>
    </xf>
    <xf numFmtId="0" fontId="11" fillId="0" borderId="70" xfId="1" quotePrefix="1" applyFont="1" applyBorder="1" applyAlignment="1">
      <alignment vertical="center" wrapText="1"/>
    </xf>
    <xf numFmtId="0" fontId="11" fillId="0" borderId="69" xfId="1" quotePrefix="1" applyFont="1" applyBorder="1" applyAlignment="1">
      <alignment vertical="center" wrapText="1"/>
    </xf>
    <xf numFmtId="0" fontId="11" fillId="0" borderId="51" xfId="1" applyFont="1" applyFill="1" applyBorder="1" applyAlignment="1">
      <alignment horizontal="left" vertical="top" wrapText="1"/>
    </xf>
    <xf numFmtId="0" fontId="11" fillId="0" borderId="70" xfId="0" applyFont="1" applyFill="1" applyBorder="1" applyAlignment="1">
      <alignment horizontal="left" vertical="top" wrapText="1"/>
    </xf>
    <xf numFmtId="0" fontId="1" fillId="9" borderId="62" xfId="0" applyFont="1" applyFill="1" applyBorder="1" applyAlignment="1">
      <alignment horizontal="left" vertical="top" wrapText="1"/>
    </xf>
    <xf numFmtId="0" fontId="30" fillId="14" borderId="66" xfId="0" applyFont="1" applyFill="1" applyBorder="1" applyAlignment="1">
      <alignment horizontal="left" vertical="top" wrapText="1"/>
    </xf>
    <xf numFmtId="0" fontId="30" fillId="15" borderId="66" xfId="0" applyFont="1" applyFill="1" applyBorder="1" applyAlignment="1">
      <alignment horizontal="left" vertical="top" wrapText="1"/>
    </xf>
    <xf numFmtId="0" fontId="30" fillId="15" borderId="0" xfId="0" applyFont="1" applyFill="1" applyBorder="1" applyAlignment="1">
      <alignment horizontal="left" vertical="top" wrapText="1"/>
    </xf>
    <xf numFmtId="0" fontId="30" fillId="15" borderId="79" xfId="0" applyFont="1" applyFill="1" applyBorder="1" applyAlignment="1">
      <alignment horizontal="left" vertical="top" wrapText="1"/>
    </xf>
    <xf numFmtId="0" fontId="30" fillId="14" borderId="0" xfId="0" applyFont="1" applyFill="1" applyBorder="1" applyAlignment="1">
      <alignment horizontal="left" vertical="top" wrapText="1"/>
    </xf>
    <xf numFmtId="0" fontId="30" fillId="14" borderId="79" xfId="0" applyFont="1" applyFill="1" applyBorder="1" applyAlignment="1">
      <alignment horizontal="left" vertical="top" wrapText="1"/>
    </xf>
    <xf numFmtId="0" fontId="30" fillId="14" borderId="44" xfId="0" applyFont="1" applyFill="1" applyBorder="1" applyAlignment="1">
      <alignment horizontal="left" vertical="top" wrapText="1"/>
    </xf>
    <xf numFmtId="0" fontId="30" fillId="16" borderId="0" xfId="0" applyFont="1" applyFill="1" applyBorder="1" applyAlignment="1">
      <alignment horizontal="left" vertical="top" wrapText="1"/>
    </xf>
    <xf numFmtId="0" fontId="30" fillId="16" borderId="79" xfId="0" applyFont="1" applyFill="1" applyBorder="1" applyAlignment="1">
      <alignment horizontal="left" vertical="top" wrapText="1"/>
    </xf>
    <xf numFmtId="0" fontId="1" fillId="9" borderId="50" xfId="0" applyFont="1" applyFill="1" applyBorder="1" applyAlignment="1">
      <alignment horizontal="left" vertical="top" wrapText="1"/>
    </xf>
    <xf numFmtId="0" fontId="1" fillId="9" borderId="40" xfId="0" applyFont="1" applyFill="1" applyBorder="1" applyAlignment="1">
      <alignment horizontal="left" vertical="top" wrapText="1"/>
    </xf>
    <xf numFmtId="0" fontId="11" fillId="0" borderId="46" xfId="1" applyFont="1" applyBorder="1" applyAlignment="1">
      <alignment horizontal="left" vertical="top" wrapText="1"/>
    </xf>
    <xf numFmtId="0" fontId="11" fillId="0" borderId="48" xfId="0" applyFont="1" applyBorder="1" applyAlignment="1">
      <alignment horizontal="left" vertical="top" wrapText="1"/>
    </xf>
    <xf numFmtId="0" fontId="24" fillId="0" borderId="0" xfId="0" applyFont="1" applyFill="1" applyBorder="1" applyAlignment="1">
      <alignment vertical="top" wrapText="1"/>
    </xf>
    <xf numFmtId="0" fontId="30" fillId="0" borderId="51" xfId="0" applyFont="1" applyFill="1" applyBorder="1" applyAlignment="1">
      <alignment horizontal="left" vertical="top" wrapText="1"/>
    </xf>
    <xf numFmtId="0" fontId="1" fillId="9" borderId="0" xfId="0" applyFont="1" applyFill="1" applyBorder="1" applyAlignment="1">
      <alignment horizontal="left" vertical="top"/>
    </xf>
    <xf numFmtId="0" fontId="0" fillId="17" borderId="0" xfId="0" applyFill="1" applyBorder="1"/>
    <xf numFmtId="0" fontId="0" fillId="13" borderId="0" xfId="0" applyFill="1" applyBorder="1"/>
    <xf numFmtId="16" fontId="0" fillId="0" borderId="0" xfId="0" applyNumberFormat="1" applyBorder="1"/>
    <xf numFmtId="0" fontId="0" fillId="17" borderId="50" xfId="0" applyFill="1" applyBorder="1"/>
    <xf numFmtId="0" fontId="0" fillId="13" borderId="50" xfId="0" applyFill="1" applyBorder="1"/>
    <xf numFmtId="0" fontId="0" fillId="0" borderId="51" xfId="0" applyBorder="1" applyAlignment="1">
      <alignment wrapText="1"/>
    </xf>
    <xf numFmtId="0" fontId="0" fillId="0" borderId="51" xfId="0" applyFill="1" applyBorder="1"/>
    <xf numFmtId="0" fontId="0" fillId="17" borderId="51" xfId="0" applyFill="1" applyBorder="1"/>
    <xf numFmtId="0" fontId="0" fillId="13" borderId="51" xfId="0" applyFill="1" applyBorder="1"/>
    <xf numFmtId="0" fontId="24" fillId="9" borderId="0" xfId="0" applyFont="1" applyFill="1" applyBorder="1" applyAlignment="1">
      <alignment horizontal="center" vertical="center"/>
    </xf>
    <xf numFmtId="16" fontId="24" fillId="9" borderId="0" xfId="0" applyNumberFormat="1" applyFont="1" applyFill="1" applyBorder="1" applyAlignment="1">
      <alignment horizontal="center" vertical="center"/>
    </xf>
    <xf numFmtId="0" fontId="0" fillId="9" borderId="0" xfId="0" applyFill="1" applyBorder="1"/>
    <xf numFmtId="0" fontId="0" fillId="0" borderId="66" xfId="0" applyFill="1" applyBorder="1"/>
    <xf numFmtId="0" fontId="0" fillId="0" borderId="79" xfId="0" applyFill="1" applyBorder="1"/>
    <xf numFmtId="0" fontId="0" fillId="0" borderId="56" xfId="0" applyFill="1" applyBorder="1"/>
    <xf numFmtId="0" fontId="0" fillId="0" borderId="68" xfId="0" applyFill="1" applyBorder="1"/>
    <xf numFmtId="0" fontId="0" fillId="0" borderId="62" xfId="0" applyFill="1" applyBorder="1"/>
    <xf numFmtId="0" fontId="0" fillId="0" borderId="50" xfId="0" applyFill="1" applyBorder="1"/>
    <xf numFmtId="0" fontId="30" fillId="0" borderId="50" xfId="0" applyFont="1" applyFill="1" applyBorder="1" applyAlignment="1">
      <alignment horizontal="left" vertical="top" wrapText="1"/>
    </xf>
    <xf numFmtId="0" fontId="0" fillId="0" borderId="63" xfId="0" applyFill="1" applyBorder="1"/>
    <xf numFmtId="0" fontId="0" fillId="0" borderId="43" xfId="0" applyFill="1" applyBorder="1"/>
    <xf numFmtId="0" fontId="0" fillId="0" borderId="44" xfId="0" applyFill="1" applyBorder="1"/>
    <xf numFmtId="0" fontId="0" fillId="0" borderId="45" xfId="0" applyFill="1" applyBorder="1"/>
    <xf numFmtId="0" fontId="0" fillId="0" borderId="44" xfId="0" applyBorder="1"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31" fillId="0" borderId="0" xfId="0" applyFont="1" applyBorder="1"/>
    <xf numFmtId="0" fontId="11" fillId="0" borderId="50" xfId="1" quotePrefix="1" applyFont="1" applyFill="1" applyBorder="1" applyAlignment="1">
      <alignment vertical="center" wrapText="1"/>
    </xf>
    <xf numFmtId="0" fontId="11" fillId="0" borderId="51" xfId="1" quotePrefix="1" applyFont="1" applyFill="1" applyBorder="1" applyAlignment="1">
      <alignment vertical="center" wrapText="1"/>
    </xf>
    <xf numFmtId="0" fontId="12" fillId="0" borderId="74" xfId="1" quotePrefix="1" applyBorder="1" applyAlignment="1">
      <alignment vertical="center" wrapText="1"/>
    </xf>
    <xf numFmtId="0" fontId="12" fillId="0" borderId="13" xfId="1" quotePrefix="1" applyBorder="1" applyAlignment="1">
      <alignment vertical="center" wrapText="1"/>
    </xf>
    <xf numFmtId="0" fontId="12" fillId="0" borderId="75" xfId="1" quotePrefix="1" applyBorder="1" applyAlignment="1">
      <alignment vertical="center" wrapText="1"/>
    </xf>
    <xf numFmtId="0" fontId="12" fillId="0" borderId="74" xfId="1" applyBorder="1" applyAlignment="1">
      <alignment horizontal="left" vertical="top" wrapText="1"/>
    </xf>
    <xf numFmtId="0" fontId="12" fillId="0" borderId="13" xfId="1" applyBorder="1" applyAlignment="1">
      <alignment horizontal="left" vertical="top" wrapText="1"/>
    </xf>
    <xf numFmtId="0" fontId="12" fillId="0" borderId="64" xfId="1" applyBorder="1" applyAlignment="1">
      <alignment horizontal="left" vertical="top" wrapText="1"/>
    </xf>
    <xf numFmtId="0" fontId="12" fillId="0" borderId="37" xfId="1" applyBorder="1" applyAlignment="1">
      <alignment horizontal="left" vertical="top" wrapText="1"/>
    </xf>
    <xf numFmtId="0" fontId="0" fillId="0" borderId="55" xfId="0" applyBorder="1" applyAlignment="1">
      <alignment horizontal="left" vertical="top" wrapText="1"/>
    </xf>
    <xf numFmtId="0" fontId="0" fillId="0" borderId="58" xfId="0" applyBorder="1" applyAlignment="1">
      <alignment horizontal="left" vertical="top" wrapText="1"/>
    </xf>
    <xf numFmtId="0" fontId="12" fillId="0" borderId="75" xfId="1" applyBorder="1" applyAlignment="1">
      <alignment horizontal="left" vertical="top" wrapText="1"/>
    </xf>
    <xf numFmtId="0" fontId="0" fillId="0" borderId="71" xfId="0" applyBorder="1" applyAlignment="1">
      <alignment horizontal="left" vertical="top" wrapText="1"/>
    </xf>
    <xf numFmtId="0" fontId="24" fillId="9" borderId="43" xfId="0" applyFont="1" applyFill="1" applyBorder="1" applyAlignment="1">
      <alignment horizontal="left" vertical="top" wrapText="1"/>
    </xf>
    <xf numFmtId="0" fontId="11" fillId="0" borderId="46" xfId="1" quotePrefix="1" applyFont="1" applyBorder="1" applyAlignment="1">
      <alignment vertical="center" wrapText="1"/>
    </xf>
    <xf numFmtId="0" fontId="11" fillId="0" borderId="47" xfId="1" quotePrefix="1" applyFont="1" applyBorder="1" applyAlignment="1">
      <alignment vertical="center" wrapText="1"/>
    </xf>
    <xf numFmtId="0" fontId="11" fillId="0" borderId="48" xfId="1" quotePrefix="1" applyFont="1" applyBorder="1" applyAlignment="1">
      <alignment vertical="center" wrapText="1"/>
    </xf>
    <xf numFmtId="0" fontId="11" fillId="0" borderId="44" xfId="0" applyFont="1" applyBorder="1" applyAlignment="1">
      <alignment horizontal="left" vertical="top" wrapText="1"/>
    </xf>
    <xf numFmtId="0" fontId="11" fillId="0" borderId="47" xfId="1" applyFont="1" applyBorder="1" applyAlignment="1">
      <alignment horizontal="left" vertical="top" wrapText="1"/>
    </xf>
    <xf numFmtId="0" fontId="11" fillId="0" borderId="69" xfId="1" applyFont="1" applyBorder="1" applyAlignment="1">
      <alignment horizontal="left" vertical="top" wrapText="1"/>
    </xf>
    <xf numFmtId="0" fontId="11" fillId="0" borderId="48" xfId="1" applyFont="1" applyBorder="1" applyAlignment="1">
      <alignment horizontal="left" vertical="top" wrapText="1"/>
    </xf>
    <xf numFmtId="0" fontId="11" fillId="0" borderId="46" xfId="0" applyFont="1" applyFill="1" applyBorder="1" applyAlignment="1">
      <alignment horizontal="left" vertical="top" wrapText="1"/>
    </xf>
    <xf numFmtId="0" fontId="11" fillId="0" borderId="69" xfId="0" applyFont="1" applyBorder="1" applyAlignment="1">
      <alignment horizontal="left" vertical="top" wrapText="1"/>
    </xf>
    <xf numFmtId="0" fontId="11" fillId="0" borderId="73" xfId="1" applyFont="1" applyFill="1" applyBorder="1" applyAlignment="1">
      <alignment horizontal="left" vertical="top" wrapText="1"/>
    </xf>
    <xf numFmtId="0" fontId="11" fillId="0" borderId="78" xfId="1" applyFont="1" applyFill="1" applyBorder="1" applyAlignment="1">
      <alignment horizontal="left" vertical="top" wrapText="1"/>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0" borderId="62" xfId="0" applyBorder="1" applyAlignment="1">
      <alignment horizontal="center" vertical="center" wrapText="1"/>
    </xf>
    <xf numFmtId="0" fontId="0" fillId="0" borderId="66" xfId="0" applyBorder="1" applyAlignment="1">
      <alignment horizontal="center" vertical="center" wrapText="1"/>
    </xf>
    <xf numFmtId="0" fontId="0" fillId="0" borderId="56" xfId="0"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0" fillId="0" borderId="49" xfId="0" applyBorder="1" applyAlignment="1">
      <alignment horizontal="center" vertical="center"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2" fillId="0" borderId="37" xfId="1" applyBorder="1" applyAlignment="1">
      <alignment horizontal="center" vertical="center" wrapText="1"/>
    </xf>
    <xf numFmtId="0" fontId="12" fillId="0" borderId="55" xfId="1" applyBorder="1" applyAlignment="1">
      <alignment horizontal="center" vertical="center" wrapText="1"/>
    </xf>
    <xf numFmtId="0" fontId="12" fillId="0" borderId="58" xfId="1" applyBorder="1" applyAlignment="1">
      <alignment horizontal="center" vertical="center" wrapText="1"/>
    </xf>
    <xf numFmtId="0" fontId="12" fillId="0" borderId="62" xfId="1" applyBorder="1" applyAlignment="1">
      <alignment horizontal="center" vertical="center" wrapText="1"/>
    </xf>
    <xf numFmtId="0" fontId="12" fillId="0" borderId="56" xfId="1" applyBorder="1" applyAlignment="1">
      <alignment horizontal="center" vertical="center" wrapText="1"/>
    </xf>
    <xf numFmtId="0" fontId="0" fillId="0" borderId="37"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12" fillId="0" borderId="66" xfId="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43"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76" xfId="0" applyBorder="1" applyAlignment="1">
      <alignment horizontal="center" vertical="center" wrapText="1"/>
    </xf>
    <xf numFmtId="0" fontId="12" fillId="0" borderId="64" xfId="1" applyBorder="1" applyAlignment="1">
      <alignment horizontal="center" vertical="center" wrapText="1"/>
    </xf>
    <xf numFmtId="0" fontId="12" fillId="0" borderId="54" xfId="1" applyBorder="1" applyAlignment="1">
      <alignment horizontal="center" vertical="center" wrapText="1"/>
    </xf>
    <xf numFmtId="0" fontId="12" fillId="0" borderId="59" xfId="1" applyBorder="1" applyAlignment="1">
      <alignment horizontal="center" vertical="center" wrapText="1"/>
    </xf>
    <xf numFmtId="0" fontId="12" fillId="0" borderId="65" xfId="1" applyBorder="1" applyAlignment="1">
      <alignment horizontal="center" vertical="center" wrapText="1"/>
    </xf>
    <xf numFmtId="0" fontId="12" fillId="0" borderId="43" xfId="1" applyBorder="1" applyAlignment="1">
      <alignment horizontal="center" vertical="center" wrapText="1"/>
    </xf>
    <xf numFmtId="0" fontId="12" fillId="0" borderId="44" xfId="1" applyBorder="1" applyAlignment="1">
      <alignment horizontal="center" vertical="center" wrapText="1"/>
    </xf>
    <xf numFmtId="0" fontId="12" fillId="0" borderId="45" xfId="1" applyBorder="1" applyAlignment="1">
      <alignment horizontal="center" vertical="center" wrapText="1"/>
    </xf>
    <xf numFmtId="0" fontId="12" fillId="0" borderId="46" xfId="1" applyBorder="1" applyAlignment="1">
      <alignment horizontal="center" vertical="center" wrapText="1"/>
    </xf>
    <xf numFmtId="0" fontId="12" fillId="0" borderId="47" xfId="1" applyBorder="1" applyAlignment="1">
      <alignment horizontal="center" vertical="center" wrapText="1"/>
    </xf>
    <xf numFmtId="0" fontId="12" fillId="0" borderId="48" xfId="1" applyBorder="1" applyAlignment="1">
      <alignment horizontal="center" vertical="center" wrapText="1"/>
    </xf>
    <xf numFmtId="0" fontId="0" fillId="0" borderId="77" xfId="0" applyBorder="1" applyAlignment="1">
      <alignment horizontal="center" vertical="center" wrapText="1"/>
    </xf>
    <xf numFmtId="0" fontId="0" fillId="0" borderId="74"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75"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38" xfId="0" applyBorder="1" applyAlignment="1">
      <alignment horizontal="center" vertical="center" wrapText="1"/>
    </xf>
    <xf numFmtId="0" fontId="0" fillId="0" borderId="16" xfId="0" applyBorder="1" applyAlignment="1">
      <alignment horizontal="center" vertical="center" wrapText="1"/>
    </xf>
    <xf numFmtId="0" fontId="0" fillId="0" borderId="67"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0" fontId="0" fillId="0" borderId="35" xfId="0" applyBorder="1" applyAlignment="1">
      <alignment horizontal="center" vertical="center" wrapText="1"/>
    </xf>
    <xf numFmtId="0" fontId="0" fillId="0" borderId="37"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8" xfId="0" applyFill="1" applyBorder="1" applyAlignment="1">
      <alignment horizontal="center" vertical="center" wrapText="1"/>
    </xf>
    <xf numFmtId="0" fontId="24" fillId="9" borderId="62" xfId="0" applyFont="1" applyFill="1" applyBorder="1" applyAlignment="1">
      <alignment horizontal="center" vertical="top" wrapText="1"/>
    </xf>
    <xf numFmtId="0" fontId="24" fillId="9" borderId="50" xfId="0" applyFont="1" applyFill="1" applyBorder="1" applyAlignment="1">
      <alignment horizontal="center" vertical="top" wrapText="1"/>
    </xf>
    <xf numFmtId="0" fontId="24" fillId="9" borderId="63" xfId="0" applyFont="1" applyFill="1" applyBorder="1" applyAlignment="1">
      <alignment horizontal="center" vertical="top" wrapText="1"/>
    </xf>
    <xf numFmtId="0" fontId="3" fillId="5" borderId="4" xfId="0" applyFont="1" applyFill="1" applyBorder="1" applyAlignment="1">
      <alignment vertical="center" wrapText="1"/>
    </xf>
    <xf numFmtId="0" fontId="3" fillId="5" borderId="1" xfId="0" applyFont="1" applyFill="1" applyBorder="1" applyAlignment="1">
      <alignment vertical="center" wrapText="1"/>
    </xf>
    <xf numFmtId="0" fontId="3" fillId="5" borderId="5" xfId="0" applyFont="1" applyFill="1" applyBorder="1" applyAlignment="1">
      <alignment vertical="center" wrapText="1"/>
    </xf>
    <xf numFmtId="0" fontId="3" fillId="5" borderId="8" xfId="0" applyFont="1" applyFill="1" applyBorder="1" applyAlignment="1">
      <alignment vertical="center" wrapText="1"/>
    </xf>
    <xf numFmtId="0" fontId="3" fillId="5" borderId="6" xfId="0" applyFont="1" applyFill="1" applyBorder="1" applyAlignment="1">
      <alignment vertical="center" wrapText="1"/>
    </xf>
    <xf numFmtId="0" fontId="3" fillId="5" borderId="9" xfId="0" applyFont="1" applyFill="1" applyBorder="1" applyAlignment="1">
      <alignment vertical="center" wrapText="1"/>
    </xf>
    <xf numFmtId="0" fontId="3" fillId="5" borderId="3" xfId="0" applyFont="1" applyFill="1" applyBorder="1" applyAlignment="1">
      <alignment vertical="center" wrapText="1"/>
    </xf>
    <xf numFmtId="0" fontId="3" fillId="5" borderId="7" xfId="0" applyFont="1" applyFill="1" applyBorder="1" applyAlignment="1">
      <alignment vertical="center" wrapText="1"/>
    </xf>
    <xf numFmtId="0" fontId="16" fillId="4" borderId="9" xfId="0" applyFont="1" applyFill="1" applyBorder="1" applyAlignment="1">
      <alignment vertical="center" wrapText="1"/>
    </xf>
    <xf numFmtId="0" fontId="16" fillId="4" borderId="2" xfId="0" applyFont="1" applyFill="1" applyBorder="1" applyAlignment="1">
      <alignment vertical="center" wrapText="1"/>
    </xf>
    <xf numFmtId="0" fontId="16" fillId="4" borderId="10" xfId="0" applyFont="1" applyFill="1" applyBorder="1" applyAlignment="1">
      <alignment vertical="center" wrapText="1"/>
    </xf>
    <xf numFmtId="0" fontId="16" fillId="4" borderId="11" xfId="0" applyFont="1" applyFill="1" applyBorder="1" applyAlignment="1">
      <alignment vertical="center" wrapText="1"/>
    </xf>
    <xf numFmtId="0" fontId="2" fillId="4" borderId="4" xfId="0" applyFont="1" applyFill="1" applyBorder="1" applyAlignment="1">
      <alignment horizontal="center" vertical="center" textRotation="90" wrapText="1"/>
    </xf>
    <xf numFmtId="0" fontId="2" fillId="4" borderId="3" xfId="0" applyFont="1" applyFill="1" applyBorder="1" applyAlignment="1">
      <alignment horizontal="center" vertical="center" textRotation="90" wrapText="1"/>
    </xf>
    <xf numFmtId="0" fontId="16" fillId="4" borderId="1" xfId="0" applyFont="1" applyFill="1" applyBorder="1" applyAlignment="1">
      <alignment vertical="center" wrapText="1"/>
    </xf>
    <xf numFmtId="0" fontId="30" fillId="2" borderId="0" xfId="0" applyFont="1" applyFill="1" applyBorder="1" applyAlignment="1">
      <alignment horizontal="left" vertical="top" wrapText="1"/>
    </xf>
    <xf numFmtId="0" fontId="30" fillId="16" borderId="44" xfId="0" applyFont="1" applyFill="1" applyBorder="1" applyAlignment="1">
      <alignment horizontal="left" vertical="top" wrapText="1"/>
    </xf>
    <xf numFmtId="0" fontId="24" fillId="18" borderId="43" xfId="0" applyFont="1" applyFill="1" applyBorder="1" applyAlignment="1">
      <alignment horizontal="center" vertical="top" wrapText="1"/>
    </xf>
    <xf numFmtId="0" fontId="24" fillId="19" borderId="62" xfId="0" applyFont="1" applyFill="1" applyBorder="1" applyAlignment="1">
      <alignment horizontal="center" vertical="top" wrapText="1"/>
    </xf>
    <xf numFmtId="0" fontId="24" fillId="19" borderId="50" xfId="0" applyFont="1" applyFill="1" applyBorder="1" applyAlignment="1">
      <alignment horizontal="center" vertical="top" wrapText="1"/>
    </xf>
    <xf numFmtId="0" fontId="24" fillId="19" borderId="63" xfId="0" applyFont="1" applyFill="1" applyBorder="1" applyAlignment="1">
      <alignment horizontal="center" vertical="top" wrapText="1"/>
    </xf>
    <xf numFmtId="0" fontId="30" fillId="2" borderId="66" xfId="0" applyFont="1" applyFill="1" applyBorder="1" applyAlignment="1">
      <alignment horizontal="left" vertical="top" wrapText="1"/>
    </xf>
    <xf numFmtId="0" fontId="30" fillId="2" borderId="79" xfId="0" applyFont="1" applyFill="1" applyBorder="1" applyAlignment="1">
      <alignment horizontal="left" vertical="top" wrapText="1"/>
    </xf>
    <xf numFmtId="0" fontId="24" fillId="9" borderId="0" xfId="0" applyFont="1" applyFill="1" applyBorder="1" applyAlignment="1">
      <alignment horizontal="center" vertical="top" wrapText="1"/>
    </xf>
    <xf numFmtId="0" fontId="24" fillId="9" borderId="66" xfId="0" applyFont="1" applyFill="1" applyBorder="1" applyAlignment="1">
      <alignment horizontal="center" vertical="top" wrapText="1"/>
    </xf>
    <xf numFmtId="0" fontId="24" fillId="9" borderId="79" xfId="0" applyFont="1" applyFill="1" applyBorder="1" applyAlignment="1">
      <alignment horizontal="center" vertical="top" wrapText="1"/>
    </xf>
    <xf numFmtId="0" fontId="0" fillId="0" borderId="22" xfId="0" applyBorder="1"/>
    <xf numFmtId="0" fontId="0" fillId="0" borderId="27" xfId="0" applyBorder="1"/>
    <xf numFmtId="0" fontId="0" fillId="0" borderId="15" xfId="0" applyFill="1" applyBorder="1" applyAlignment="1">
      <alignment horizontal="center" wrapText="1"/>
    </xf>
    <xf numFmtId="0" fontId="0" fillId="0" borderId="15" xfId="0" applyBorder="1"/>
    <xf numFmtId="0" fontId="0" fillId="0" borderId="46" xfId="0" applyBorder="1" applyAlignment="1">
      <alignment vertical="top" wrapText="1"/>
    </xf>
    <xf numFmtId="0" fontId="0" fillId="0" borderId="64" xfId="0" applyBorder="1" applyAlignment="1">
      <alignment wrapText="1"/>
    </xf>
    <xf numFmtId="0" fontId="0" fillId="9" borderId="43" xfId="0" applyFill="1" applyBorder="1" applyAlignment="1">
      <alignment horizontal="center" vertical="center" wrapText="1"/>
    </xf>
    <xf numFmtId="0" fontId="1" fillId="9" borderId="44" xfId="0" applyFont="1" applyFill="1" applyBorder="1" applyAlignment="1">
      <alignment horizontal="left" vertical="top" wrapText="1"/>
    </xf>
    <xf numFmtId="0" fontId="0" fillId="9" borderId="43" xfId="0" applyFill="1" applyBorder="1" applyAlignment="1">
      <alignment vertical="center" wrapText="1"/>
    </xf>
    <xf numFmtId="0" fontId="1" fillId="9" borderId="44" xfId="0" applyFont="1" applyFill="1" applyBorder="1" applyAlignment="1">
      <alignment horizontal="left" vertical="center" wrapText="1"/>
    </xf>
    <xf numFmtId="0" fontId="0" fillId="9" borderId="43" xfId="0" applyFill="1" applyBorder="1" applyAlignment="1">
      <alignment wrapText="1"/>
    </xf>
    <xf numFmtId="0" fontId="0" fillId="0" borderId="44" xfId="0" applyBorder="1" applyAlignment="1">
      <alignment wrapText="1"/>
    </xf>
    <xf numFmtId="0" fontId="0" fillId="0" borderId="72" xfId="0" applyBorder="1" applyAlignment="1">
      <alignment horizontal="left" vertical="top" wrapText="1"/>
    </xf>
    <xf numFmtId="0" fontId="0" fillId="9" borderId="62" xfId="0" applyFill="1" applyBorder="1" applyAlignment="1">
      <alignment wrapText="1"/>
    </xf>
    <xf numFmtId="0" fontId="0" fillId="9" borderId="50" xfId="0" applyFill="1" applyBorder="1" applyAlignment="1">
      <alignment wrapText="1"/>
    </xf>
    <xf numFmtId="0" fontId="0" fillId="9" borderId="63" xfId="0" applyFill="1" applyBorder="1" applyAlignment="1">
      <alignment wrapText="1"/>
    </xf>
    <xf numFmtId="0" fontId="0" fillId="0" borderId="21" xfId="0" applyBorder="1"/>
    <xf numFmtId="0" fontId="0" fillId="0" borderId="23" xfId="0" applyBorder="1"/>
    <xf numFmtId="0" fontId="0" fillId="0" borderId="26" xfId="0" applyBorder="1"/>
    <xf numFmtId="0" fontId="0" fillId="0" borderId="28" xfId="0" applyBorder="1"/>
    <xf numFmtId="0" fontId="0" fillId="0" borderId="33" xfId="0" applyBorder="1"/>
    <xf numFmtId="0" fontId="0" fillId="0" borderId="36" xfId="0" applyBorder="1"/>
    <xf numFmtId="0" fontId="0" fillId="0" borderId="24" xfId="0" applyBorder="1"/>
    <xf numFmtId="0" fontId="0" fillId="0" borderId="25" xfId="0" applyBorder="1"/>
    <xf numFmtId="0" fontId="0" fillId="0" borderId="66" xfId="0" applyBorder="1" applyAlignment="1">
      <alignment wrapText="1"/>
    </xf>
    <xf numFmtId="0" fontId="0" fillId="0" borderId="79" xfId="0" applyBorder="1" applyAlignment="1">
      <alignment wrapText="1"/>
    </xf>
    <xf numFmtId="0" fontId="30" fillId="15" borderId="44" xfId="0" applyFont="1" applyFill="1" applyBorder="1" applyAlignment="1">
      <alignment horizontal="left" vertical="top" wrapText="1"/>
    </xf>
    <xf numFmtId="0" fontId="1" fillId="9" borderId="80" xfId="0" applyFont="1" applyFill="1" applyBorder="1" applyAlignment="1">
      <alignment horizontal="left" vertical="top" wrapText="1"/>
    </xf>
    <xf numFmtId="0" fontId="1" fillId="9" borderId="35" xfId="0" applyFont="1" applyFill="1" applyBorder="1" applyAlignment="1">
      <alignment horizontal="left" vertical="top" wrapText="1"/>
    </xf>
    <xf numFmtId="0" fontId="1" fillId="9" borderId="67"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9" borderId="43" xfId="0" applyFill="1" applyBorder="1" applyAlignment="1">
      <alignment horizontal="left" vertical="top" wrapText="1"/>
    </xf>
    <xf numFmtId="0" fontId="0" fillId="0" borderId="80" xfId="0" applyFill="1" applyBorder="1" applyAlignment="1">
      <alignment horizontal="center" wrapText="1"/>
    </xf>
    <xf numFmtId="0" fontId="0" fillId="0" borderId="14" xfId="0" applyFill="1" applyBorder="1" applyAlignment="1">
      <alignment horizontal="center" wrapText="1"/>
    </xf>
    <xf numFmtId="0" fontId="0" fillId="0" borderId="52" xfId="0" applyBorder="1" applyAlignment="1">
      <alignment vertical="top" wrapText="1"/>
    </xf>
    <xf numFmtId="0" fontId="0" fillId="0" borderId="36" xfId="0" applyFill="1" applyBorder="1" applyAlignment="1">
      <alignment horizontal="center" wrapText="1"/>
    </xf>
    <xf numFmtId="0" fontId="0" fillId="0" borderId="36" xfId="0" applyBorder="1" applyAlignment="1">
      <alignment wrapText="1"/>
    </xf>
    <xf numFmtId="0" fontId="0" fillId="9" borderId="30" xfId="0" applyFill="1" applyBorder="1" applyAlignment="1">
      <alignment wrapText="1"/>
    </xf>
    <xf numFmtId="0" fontId="0" fillId="9" borderId="40" xfId="0" applyFill="1" applyBorder="1" applyAlignment="1">
      <alignment wrapText="1"/>
    </xf>
    <xf numFmtId="0" fontId="0" fillId="0" borderId="44" xfId="0" applyBorder="1" applyAlignment="1">
      <alignment horizontal="left" vertical="center" wrapText="1"/>
    </xf>
    <xf numFmtId="0" fontId="1" fillId="9" borderId="0" xfId="0" applyFont="1" applyFill="1" applyBorder="1" applyAlignment="1">
      <alignment wrapText="1"/>
    </xf>
    <xf numFmtId="0" fontId="0" fillId="9" borderId="38" xfId="0" applyFill="1" applyBorder="1" applyAlignment="1">
      <alignment wrapText="1"/>
    </xf>
    <xf numFmtId="0" fontId="0" fillId="0" borderId="18" xfId="0" applyFill="1" applyBorder="1" applyAlignment="1">
      <alignment horizontal="center" wrapText="1"/>
    </xf>
    <xf numFmtId="0" fontId="0" fillId="0" borderId="31" xfId="0" applyFill="1" applyBorder="1" applyAlignment="1">
      <alignment horizontal="center" wrapText="1"/>
    </xf>
    <xf numFmtId="0" fontId="0" fillId="9" borderId="51" xfId="0" applyFill="1" applyBorder="1" applyAlignment="1">
      <alignment wrapText="1"/>
    </xf>
    <xf numFmtId="0" fontId="1" fillId="10" borderId="51" xfId="0" applyFont="1" applyFill="1" applyBorder="1" applyAlignment="1">
      <alignment horizontal="center" wrapText="1"/>
    </xf>
    <xf numFmtId="0" fontId="0" fillId="9" borderId="45" xfId="0" applyFill="1" applyBorder="1" applyAlignment="1">
      <alignment horizontal="center" vertical="center" wrapText="1"/>
    </xf>
    <xf numFmtId="0" fontId="0" fillId="9" borderId="45" xfId="0" applyFill="1" applyBorder="1" applyAlignment="1">
      <alignment vertical="center" wrapText="1"/>
    </xf>
    <xf numFmtId="0" fontId="0" fillId="0" borderId="64" xfId="0" applyBorder="1" applyAlignment="1">
      <alignment vertical="top" wrapText="1"/>
    </xf>
    <xf numFmtId="0" fontId="0" fillId="9" borderId="45" xfId="0" applyFill="1" applyBorder="1" applyAlignment="1">
      <alignment wrapText="1"/>
    </xf>
    <xf numFmtId="0" fontId="0" fillId="9" borderId="45" xfId="0" applyFill="1" applyBorder="1" applyAlignment="1">
      <alignment horizontal="left" vertical="top" wrapText="1"/>
    </xf>
    <xf numFmtId="0" fontId="0" fillId="0" borderId="34" xfId="0" applyFill="1" applyBorder="1" applyAlignment="1">
      <alignment horizontal="center" wrapText="1"/>
    </xf>
    <xf numFmtId="0" fontId="1" fillId="9" borderId="61" xfId="0" applyFont="1" applyFill="1" applyBorder="1" applyAlignment="1">
      <alignment horizontal="left" vertical="top" wrapText="1"/>
    </xf>
    <xf numFmtId="0" fontId="0" fillId="0" borderId="60" xfId="0" applyFill="1" applyBorder="1" applyAlignment="1">
      <alignment horizontal="center" wrapText="1"/>
    </xf>
    <xf numFmtId="0" fontId="0" fillId="0" borderId="51" xfId="0" applyFill="1" applyBorder="1" applyAlignment="1">
      <alignment horizontal="center" wrapText="1"/>
    </xf>
    <xf numFmtId="0" fontId="0" fillId="0" borderId="0" xfId="0" applyFill="1" applyBorder="1" applyAlignment="1">
      <alignment horizontal="center" wrapText="1"/>
    </xf>
    <xf numFmtId="0" fontId="27" fillId="0" borderId="0" xfId="0" applyFont="1" applyBorder="1" applyAlignment="1">
      <alignment horizontal="center" vertical="center" wrapText="1"/>
    </xf>
  </cellXfs>
  <cellStyles count="2">
    <cellStyle name="Hyperlink" xfId="1" builtinId="8"/>
    <cellStyle name="Normal" xfId="0" builtinId="0"/>
  </cellStyles>
  <dxfs count="1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15"/>
  <sheetViews>
    <sheetView tabSelected="1" workbookViewId="0"/>
  </sheetViews>
  <sheetFormatPr defaultRowHeight="15" x14ac:dyDescent="0.25"/>
  <cols>
    <col min="1" max="2" width="9.140625" style="25"/>
    <col min="3" max="3" width="17.7109375" style="173" customWidth="1"/>
    <col min="4" max="4" width="73.5703125" style="25" bestFit="1" customWidth="1"/>
    <col min="5" max="16384" width="9.140625" style="25"/>
  </cols>
  <sheetData>
    <row r="5" spans="2:4" x14ac:dyDescent="0.25">
      <c r="B5" s="172" t="s">
        <v>1164</v>
      </c>
    </row>
    <row r="7" spans="2:4" x14ac:dyDescent="0.25">
      <c r="B7" s="174" t="s">
        <v>1168</v>
      </c>
      <c r="C7" s="175" t="s">
        <v>1169</v>
      </c>
      <c r="D7" s="174" t="s">
        <v>1170</v>
      </c>
    </row>
    <row r="8" spans="2:4" x14ac:dyDescent="0.25">
      <c r="B8" s="174" t="s">
        <v>1165</v>
      </c>
      <c r="C8" s="176">
        <v>42776</v>
      </c>
      <c r="D8" s="174" t="s">
        <v>1166</v>
      </c>
    </row>
    <row r="9" spans="2:4" x14ac:dyDescent="0.25">
      <c r="B9" s="174" t="s">
        <v>1167</v>
      </c>
      <c r="C9" s="176">
        <v>42830</v>
      </c>
      <c r="D9" s="174" t="s">
        <v>1171</v>
      </c>
    </row>
    <row r="10" spans="2:4" x14ac:dyDescent="0.25">
      <c r="B10" s="174" t="s">
        <v>1172</v>
      </c>
      <c r="C10" s="176">
        <v>42846</v>
      </c>
      <c r="D10" s="174" t="s">
        <v>1173</v>
      </c>
    </row>
    <row r="11" spans="2:4" x14ac:dyDescent="0.25">
      <c r="B11" s="174" t="s">
        <v>1406</v>
      </c>
      <c r="C11" s="176">
        <v>42853</v>
      </c>
      <c r="D11" s="174" t="s">
        <v>1414</v>
      </c>
    </row>
    <row r="12" spans="2:4" x14ac:dyDescent="0.25">
      <c r="B12" s="174"/>
      <c r="C12" s="175"/>
      <c r="D12" s="174"/>
    </row>
    <row r="13" spans="2:4" x14ac:dyDescent="0.25">
      <c r="B13" s="174"/>
      <c r="C13" s="175"/>
      <c r="D13" s="174"/>
    </row>
    <row r="14" spans="2:4" x14ac:dyDescent="0.25">
      <c r="B14" s="174"/>
      <c r="C14" s="175"/>
      <c r="D14" s="174"/>
    </row>
    <row r="15" spans="2:4" x14ac:dyDescent="0.25">
      <c r="B15" s="174"/>
      <c r="C15" s="175"/>
      <c r="D15" s="174"/>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64"/>
  <sheetViews>
    <sheetView workbookViewId="0">
      <pane ySplit="1" topLeftCell="A2" activePane="bottomLeft" state="frozen"/>
      <selection pane="bottomLeft" activeCell="I1" sqref="I1"/>
    </sheetView>
  </sheetViews>
  <sheetFormatPr defaultRowHeight="15" x14ac:dyDescent="0.25"/>
  <cols>
    <col min="1" max="1" width="35.7109375" style="151" bestFit="1" customWidth="1"/>
    <col min="2" max="2" width="43.85546875" customWidth="1"/>
    <col min="3" max="3" width="28.7109375" customWidth="1"/>
    <col min="4" max="4" width="13.42578125" style="4" customWidth="1"/>
    <col min="5" max="7" width="28.7109375" style="4" customWidth="1"/>
  </cols>
  <sheetData>
    <row r="1" spans="1:9" x14ac:dyDescent="0.25">
      <c r="A1" s="151" t="s">
        <v>2</v>
      </c>
      <c r="E1" t="s">
        <v>483</v>
      </c>
      <c r="I1" s="48" t="s">
        <v>917</v>
      </c>
    </row>
    <row r="2" spans="1:9" x14ac:dyDescent="0.25">
      <c r="A2" s="152" t="s">
        <v>146</v>
      </c>
      <c r="E2" s="24" t="s">
        <v>480</v>
      </c>
      <c r="F2"/>
      <c r="G2"/>
    </row>
    <row r="3" spans="1:9" ht="15.75" thickBot="1" x14ac:dyDescent="0.3">
      <c r="A3" s="153" t="s">
        <v>20</v>
      </c>
      <c r="B3" s="5" t="s">
        <v>0</v>
      </c>
      <c r="C3" s="6" t="s">
        <v>42</v>
      </c>
      <c r="D3" s="21"/>
      <c r="E3" s="5" t="s">
        <v>20</v>
      </c>
      <c r="F3" s="5" t="s">
        <v>0</v>
      </c>
      <c r="G3" s="6" t="s">
        <v>42</v>
      </c>
    </row>
    <row r="4" spans="1:9" ht="23.25" thickBot="1" x14ac:dyDescent="0.3">
      <c r="A4" s="154" t="s">
        <v>43</v>
      </c>
      <c r="B4" s="11" t="s">
        <v>44</v>
      </c>
      <c r="C4" s="7" t="s">
        <v>45</v>
      </c>
      <c r="D4" s="22"/>
      <c r="E4" s="11" t="s">
        <v>484</v>
      </c>
      <c r="F4" s="11" t="s">
        <v>480</v>
      </c>
      <c r="G4" s="7" t="s">
        <v>485</v>
      </c>
    </row>
    <row r="5" spans="1:9" ht="23.25" thickBot="1" x14ac:dyDescent="0.3">
      <c r="A5" s="154" t="s">
        <v>46</v>
      </c>
      <c r="B5" s="11" t="s">
        <v>47</v>
      </c>
      <c r="C5" s="7" t="s">
        <v>48</v>
      </c>
      <c r="D5" s="22"/>
      <c r="E5" s="11" t="s">
        <v>49</v>
      </c>
      <c r="F5" s="11" t="s">
        <v>22</v>
      </c>
      <c r="G5" s="7" t="s">
        <v>50</v>
      </c>
    </row>
    <row r="6" spans="1:9" ht="15.75" thickBot="1" x14ac:dyDescent="0.3">
      <c r="A6" s="154" t="s">
        <v>49</v>
      </c>
      <c r="B6" s="11" t="s">
        <v>22</v>
      </c>
      <c r="C6" s="7" t="s">
        <v>50</v>
      </c>
      <c r="D6" s="22"/>
      <c r="E6" s="9" t="s">
        <v>486</v>
      </c>
      <c r="F6" s="9" t="s">
        <v>487</v>
      </c>
      <c r="G6" s="8" t="s">
        <v>488</v>
      </c>
    </row>
    <row r="7" spans="1:9" ht="15.75" thickBot="1" x14ac:dyDescent="0.3">
      <c r="A7" s="154" t="s">
        <v>51</v>
      </c>
      <c r="B7" s="11" t="s">
        <v>52</v>
      </c>
      <c r="C7" s="7" t="s">
        <v>53</v>
      </c>
      <c r="D7" s="22"/>
      <c r="E7" s="22"/>
      <c r="F7" s="22"/>
      <c r="G7" s="22"/>
    </row>
    <row r="8" spans="1:9" x14ac:dyDescent="0.25">
      <c r="A8" s="155" t="s">
        <v>54</v>
      </c>
      <c r="B8" s="9" t="s">
        <v>55</v>
      </c>
      <c r="C8" s="8" t="s">
        <v>50</v>
      </c>
      <c r="D8" s="23"/>
      <c r="E8" s="23"/>
      <c r="F8" s="23"/>
      <c r="G8" s="23"/>
    </row>
    <row r="9" spans="1:9" x14ac:dyDescent="0.25">
      <c r="A9" s="152" t="s">
        <v>87</v>
      </c>
      <c r="E9" s="1" t="s">
        <v>87</v>
      </c>
    </row>
    <row r="10" spans="1:9" ht="15.75" thickBot="1" x14ac:dyDescent="0.3">
      <c r="A10" s="153" t="s">
        <v>20</v>
      </c>
      <c r="B10" s="5" t="s">
        <v>0</v>
      </c>
      <c r="C10" s="6" t="s">
        <v>42</v>
      </c>
      <c r="D10" s="21"/>
      <c r="E10" s="5" t="s">
        <v>20</v>
      </c>
      <c r="F10" s="5" t="s">
        <v>0</v>
      </c>
      <c r="G10" s="6" t="s">
        <v>42</v>
      </c>
    </row>
    <row r="11" spans="1:9" x14ac:dyDescent="0.25">
      <c r="A11" s="155">
        <v>1500</v>
      </c>
      <c r="B11" s="9" t="s">
        <v>56</v>
      </c>
      <c r="C11" s="8" t="s">
        <v>57</v>
      </c>
      <c r="D11" s="23"/>
      <c r="E11" s="9">
        <v>1500</v>
      </c>
      <c r="F11" s="9" t="s">
        <v>56</v>
      </c>
      <c r="G11" s="8" t="s">
        <v>489</v>
      </c>
    </row>
    <row r="12" spans="1:9" x14ac:dyDescent="0.25">
      <c r="A12" s="152" t="s">
        <v>37</v>
      </c>
      <c r="E12" s="1" t="s">
        <v>37</v>
      </c>
    </row>
    <row r="13" spans="1:9" ht="15.75" thickBot="1" x14ac:dyDescent="0.3">
      <c r="A13" s="153" t="s">
        <v>20</v>
      </c>
      <c r="B13" s="5" t="s">
        <v>0</v>
      </c>
      <c r="C13" s="6" t="s">
        <v>42</v>
      </c>
      <c r="D13" s="21"/>
      <c r="E13" s="5" t="s">
        <v>20</v>
      </c>
      <c r="F13" s="5" t="s">
        <v>0</v>
      </c>
      <c r="G13" s="6" t="s">
        <v>42</v>
      </c>
    </row>
    <row r="14" spans="1:9" ht="15.75" thickBot="1" x14ac:dyDescent="0.3">
      <c r="A14" s="154" t="s">
        <v>58</v>
      </c>
      <c r="B14" s="11" t="s">
        <v>37</v>
      </c>
      <c r="C14" s="8" t="s">
        <v>59</v>
      </c>
      <c r="D14" s="23"/>
      <c r="E14" s="11" t="s">
        <v>58</v>
      </c>
      <c r="F14" s="11" t="s">
        <v>37</v>
      </c>
      <c r="G14" s="7" t="s">
        <v>490</v>
      </c>
    </row>
    <row r="15" spans="1:9" ht="15.75" thickBot="1" x14ac:dyDescent="0.3">
      <c r="A15" s="154">
        <v>2003</v>
      </c>
      <c r="B15" s="11" t="s">
        <v>36</v>
      </c>
      <c r="C15" s="7" t="s">
        <v>50</v>
      </c>
      <c r="D15" s="22"/>
      <c r="E15" s="11" t="s">
        <v>60</v>
      </c>
      <c r="F15" s="11" t="s">
        <v>38</v>
      </c>
      <c r="G15" s="7" t="s">
        <v>491</v>
      </c>
    </row>
    <row r="16" spans="1:9" ht="15.75" thickBot="1" x14ac:dyDescent="0.3">
      <c r="A16" s="154" t="s">
        <v>60</v>
      </c>
      <c r="B16" s="11" t="s">
        <v>38</v>
      </c>
      <c r="C16" s="7" t="s">
        <v>61</v>
      </c>
      <c r="D16" s="22"/>
      <c r="E16" s="9" t="s">
        <v>62</v>
      </c>
      <c r="F16" s="9" t="s">
        <v>39</v>
      </c>
      <c r="G16" s="8" t="s">
        <v>492</v>
      </c>
    </row>
    <row r="17" spans="1:7" ht="15.75" thickBot="1" x14ac:dyDescent="0.3">
      <c r="A17" s="154" t="s">
        <v>62</v>
      </c>
      <c r="B17" s="11" t="s">
        <v>39</v>
      </c>
      <c r="C17" s="7" t="s">
        <v>63</v>
      </c>
      <c r="D17" s="22"/>
      <c r="E17" s="24" t="s">
        <v>495</v>
      </c>
      <c r="F17" s="22"/>
      <c r="G17" s="22"/>
    </row>
    <row r="18" spans="1:7" ht="15.75" thickBot="1" x14ac:dyDescent="0.3">
      <c r="A18" s="155" t="s">
        <v>64</v>
      </c>
      <c r="B18" s="9" t="s">
        <v>41</v>
      </c>
      <c r="C18" s="8" t="s">
        <v>65</v>
      </c>
      <c r="D18" s="23"/>
      <c r="E18" s="5" t="s">
        <v>20</v>
      </c>
      <c r="F18" s="5" t="s">
        <v>0</v>
      </c>
      <c r="G18" s="6" t="s">
        <v>42</v>
      </c>
    </row>
    <row r="19" spans="1:7" x14ac:dyDescent="0.25">
      <c r="A19" s="152" t="s">
        <v>86</v>
      </c>
      <c r="E19" s="9" t="s">
        <v>493</v>
      </c>
      <c r="F19" s="9" t="s">
        <v>280</v>
      </c>
      <c r="G19" s="8" t="s">
        <v>494</v>
      </c>
    </row>
    <row r="20" spans="1:7" ht="15.75" thickBot="1" x14ac:dyDescent="0.3">
      <c r="A20" s="153" t="s">
        <v>20</v>
      </c>
      <c r="B20" s="5" t="s">
        <v>0</v>
      </c>
      <c r="C20" s="6" t="s">
        <v>42</v>
      </c>
      <c r="D20" s="21"/>
      <c r="E20" s="9" t="s">
        <v>548</v>
      </c>
      <c r="F20" s="9" t="s">
        <v>528</v>
      </c>
      <c r="G20" s="8"/>
    </row>
    <row r="21" spans="1:7" ht="15.75" thickBot="1" x14ac:dyDescent="0.3">
      <c r="A21" s="154" t="s">
        <v>66</v>
      </c>
      <c r="B21" s="11" t="s">
        <v>67</v>
      </c>
      <c r="C21" s="8" t="s">
        <v>68</v>
      </c>
      <c r="D21" s="23"/>
      <c r="E21" s="24" t="s">
        <v>86</v>
      </c>
      <c r="F21" s="21"/>
      <c r="G21" s="21"/>
    </row>
    <row r="22" spans="1:7" ht="15.75" thickBot="1" x14ac:dyDescent="0.3">
      <c r="A22" s="154">
        <v>3003</v>
      </c>
      <c r="B22" s="11" t="s">
        <v>69</v>
      </c>
      <c r="C22" s="7" t="s">
        <v>50</v>
      </c>
      <c r="D22" s="22"/>
      <c r="E22" s="5" t="s">
        <v>20</v>
      </c>
      <c r="F22" s="5" t="s">
        <v>0</v>
      </c>
      <c r="G22" s="6" t="s">
        <v>42</v>
      </c>
    </row>
    <row r="23" spans="1:7" ht="15.75" thickBot="1" x14ac:dyDescent="0.3">
      <c r="A23" s="154" t="s">
        <v>70</v>
      </c>
      <c r="B23" s="11" t="s">
        <v>71</v>
      </c>
      <c r="C23" s="7" t="s">
        <v>72</v>
      </c>
      <c r="D23" s="22"/>
      <c r="E23" s="11" t="s">
        <v>66</v>
      </c>
      <c r="F23" s="11" t="s">
        <v>496</v>
      </c>
      <c r="G23" s="7" t="s">
        <v>497</v>
      </c>
    </row>
    <row r="24" spans="1:7" ht="15.75" thickBot="1" x14ac:dyDescent="0.3">
      <c r="A24" s="154" t="s">
        <v>73</v>
      </c>
      <c r="B24" s="11" t="s">
        <v>74</v>
      </c>
      <c r="C24" s="8" t="s">
        <v>75</v>
      </c>
      <c r="D24" s="23"/>
      <c r="E24" s="11" t="s">
        <v>70</v>
      </c>
      <c r="F24" s="11" t="s">
        <v>71</v>
      </c>
      <c r="G24" s="7" t="s">
        <v>498</v>
      </c>
    </row>
    <row r="25" spans="1:7" ht="15.75" thickBot="1" x14ac:dyDescent="0.3">
      <c r="A25" s="154">
        <v>3053</v>
      </c>
      <c r="B25" s="11" t="s">
        <v>76</v>
      </c>
      <c r="C25" s="7" t="s">
        <v>50</v>
      </c>
      <c r="D25" s="22"/>
      <c r="E25" s="11" t="s">
        <v>73</v>
      </c>
      <c r="F25" s="11" t="s">
        <v>499</v>
      </c>
      <c r="G25" s="7" t="s">
        <v>500</v>
      </c>
    </row>
    <row r="26" spans="1:7" ht="15.75" thickBot="1" x14ac:dyDescent="0.3">
      <c r="A26" s="154" t="s">
        <v>77</v>
      </c>
      <c r="B26" s="11" t="s">
        <v>78</v>
      </c>
      <c r="C26" s="7" t="s">
        <v>79</v>
      </c>
      <c r="D26" s="22"/>
      <c r="E26" s="9" t="s">
        <v>83</v>
      </c>
      <c r="F26" s="9" t="s">
        <v>84</v>
      </c>
      <c r="G26" s="8" t="s">
        <v>501</v>
      </c>
    </row>
    <row r="27" spans="1:7" ht="15.75" thickBot="1" x14ac:dyDescent="0.3">
      <c r="A27" s="154" t="s">
        <v>80</v>
      </c>
      <c r="B27" s="11" t="s">
        <v>81</v>
      </c>
      <c r="C27" s="7" t="s">
        <v>82</v>
      </c>
      <c r="D27" s="22"/>
      <c r="E27" s="22"/>
      <c r="F27" s="22"/>
      <c r="G27" s="22"/>
    </row>
    <row r="28" spans="1:7" x14ac:dyDescent="0.25">
      <c r="A28" s="155" t="s">
        <v>83</v>
      </c>
      <c r="B28" s="9" t="s">
        <v>84</v>
      </c>
      <c r="C28" s="8" t="s">
        <v>85</v>
      </c>
      <c r="D28" s="23"/>
      <c r="E28" s="22"/>
      <c r="F28" s="22"/>
      <c r="G28" s="22"/>
    </row>
    <row r="29" spans="1:7" x14ac:dyDescent="0.25">
      <c r="A29" s="152" t="s">
        <v>88</v>
      </c>
      <c r="E29" s="24" t="s">
        <v>88</v>
      </c>
    </row>
    <row r="30" spans="1:7" ht="15.75" thickBot="1" x14ac:dyDescent="0.3">
      <c r="A30" s="153" t="s">
        <v>20</v>
      </c>
      <c r="B30" s="5" t="s">
        <v>0</v>
      </c>
      <c r="C30" s="6" t="s">
        <v>42</v>
      </c>
      <c r="D30" s="21"/>
      <c r="E30" s="5" t="s">
        <v>20</v>
      </c>
      <c r="F30" s="5" t="s">
        <v>0</v>
      </c>
      <c r="G30" s="6" t="s">
        <v>42</v>
      </c>
    </row>
    <row r="31" spans="1:7" ht="15.75" thickBot="1" x14ac:dyDescent="0.3">
      <c r="A31" s="154" t="s">
        <v>89</v>
      </c>
      <c r="B31" s="11" t="s">
        <v>90</v>
      </c>
      <c r="C31" s="8" t="s">
        <v>91</v>
      </c>
      <c r="D31" s="23"/>
      <c r="E31" s="11" t="s">
        <v>89</v>
      </c>
      <c r="F31" s="11" t="s">
        <v>90</v>
      </c>
      <c r="G31" s="7" t="s">
        <v>502</v>
      </c>
    </row>
    <row r="32" spans="1:7" ht="15.75" thickBot="1" x14ac:dyDescent="0.3">
      <c r="A32" s="154">
        <v>4003</v>
      </c>
      <c r="B32" s="11" t="s">
        <v>92</v>
      </c>
      <c r="C32" s="7" t="s">
        <v>50</v>
      </c>
      <c r="D32" s="22"/>
      <c r="E32" s="11" t="s">
        <v>93</v>
      </c>
      <c r="F32" s="11" t="s">
        <v>94</v>
      </c>
      <c r="G32" s="7" t="s">
        <v>503</v>
      </c>
    </row>
    <row r="33" spans="1:7" ht="15.75" thickBot="1" x14ac:dyDescent="0.3">
      <c r="A33" s="154" t="s">
        <v>93</v>
      </c>
      <c r="B33" s="11" t="s">
        <v>94</v>
      </c>
      <c r="C33" s="7" t="s">
        <v>95</v>
      </c>
      <c r="D33" s="22"/>
      <c r="E33" s="9" t="s">
        <v>96</v>
      </c>
      <c r="F33" s="9" t="s">
        <v>97</v>
      </c>
      <c r="G33" s="8" t="s">
        <v>504</v>
      </c>
    </row>
    <row r="34" spans="1:7" ht="15.75" thickBot="1" x14ac:dyDescent="0.3">
      <c r="A34" s="156" t="s">
        <v>96</v>
      </c>
      <c r="B34" s="11" t="s">
        <v>97</v>
      </c>
      <c r="C34" s="7" t="s">
        <v>98</v>
      </c>
      <c r="D34" s="22"/>
      <c r="E34" s="22"/>
      <c r="F34" s="22"/>
      <c r="G34" s="22"/>
    </row>
    <row r="35" spans="1:7" ht="15.75" thickBot="1" x14ac:dyDescent="0.3">
      <c r="A35" s="155">
        <v>4053</v>
      </c>
      <c r="B35" s="11" t="s">
        <v>99</v>
      </c>
      <c r="C35" s="8" t="s">
        <v>50</v>
      </c>
      <c r="D35" s="23"/>
      <c r="E35" s="23"/>
      <c r="F35" s="23"/>
      <c r="G35" s="23"/>
    </row>
    <row r="36" spans="1:7" x14ac:dyDescent="0.25">
      <c r="A36" s="152" t="s">
        <v>122</v>
      </c>
      <c r="E36" s="1" t="s">
        <v>122</v>
      </c>
    </row>
    <row r="37" spans="1:7" ht="15.75" thickBot="1" x14ac:dyDescent="0.3">
      <c r="A37" s="153" t="s">
        <v>20</v>
      </c>
      <c r="B37" s="5" t="s">
        <v>0</v>
      </c>
      <c r="C37" s="6" t="s">
        <v>42</v>
      </c>
      <c r="D37" s="21"/>
      <c r="E37" s="5" t="s">
        <v>20</v>
      </c>
      <c r="F37" s="5" t="s">
        <v>0</v>
      </c>
      <c r="G37" s="6" t="s">
        <v>42</v>
      </c>
    </row>
    <row r="38" spans="1:7" ht="15.75" thickBot="1" x14ac:dyDescent="0.3">
      <c r="A38" s="154" t="s">
        <v>100</v>
      </c>
      <c r="B38" s="11" t="s">
        <v>101</v>
      </c>
      <c r="C38" s="7" t="s">
        <v>102</v>
      </c>
      <c r="D38" s="22"/>
      <c r="E38" s="11" t="s">
        <v>103</v>
      </c>
      <c r="F38" s="11" t="s">
        <v>104</v>
      </c>
      <c r="G38" s="7" t="s">
        <v>505</v>
      </c>
    </row>
    <row r="39" spans="1:7" ht="15.75" thickBot="1" x14ac:dyDescent="0.3">
      <c r="A39" s="154" t="s">
        <v>103</v>
      </c>
      <c r="B39" s="11" t="s">
        <v>104</v>
      </c>
      <c r="C39" s="7" t="s">
        <v>105</v>
      </c>
      <c r="D39" s="22"/>
      <c r="E39" s="11" t="s">
        <v>106</v>
      </c>
      <c r="F39" s="11" t="s">
        <v>107</v>
      </c>
      <c r="G39" s="7" t="s">
        <v>506</v>
      </c>
    </row>
    <row r="40" spans="1:7" ht="15.75" thickBot="1" x14ac:dyDescent="0.3">
      <c r="A40" s="154" t="s">
        <v>106</v>
      </c>
      <c r="B40" s="11" t="s">
        <v>107</v>
      </c>
      <c r="C40" s="8" t="s">
        <v>108</v>
      </c>
      <c r="D40" s="23"/>
      <c r="E40" s="11" t="s">
        <v>113</v>
      </c>
      <c r="F40" s="11" t="s">
        <v>507</v>
      </c>
      <c r="G40" s="7" t="s">
        <v>508</v>
      </c>
    </row>
    <row r="41" spans="1:7" ht="15.75" thickBot="1" x14ac:dyDescent="0.3">
      <c r="A41" s="154">
        <v>5053</v>
      </c>
      <c r="B41" s="11" t="s">
        <v>109</v>
      </c>
      <c r="C41" s="7" t="s">
        <v>50</v>
      </c>
      <c r="D41" s="22"/>
      <c r="E41" s="11" t="s">
        <v>116</v>
      </c>
      <c r="F41" s="11" t="s">
        <v>117</v>
      </c>
      <c r="G41" s="7" t="s">
        <v>509</v>
      </c>
    </row>
    <row r="42" spans="1:7" ht="15.75" thickBot="1" x14ac:dyDescent="0.3">
      <c r="A42" s="154" t="s">
        <v>110</v>
      </c>
      <c r="B42" s="11" t="s">
        <v>111</v>
      </c>
      <c r="C42" s="7" t="s">
        <v>112</v>
      </c>
      <c r="D42" s="22"/>
      <c r="E42" s="9" t="s">
        <v>119</v>
      </c>
      <c r="F42" s="9" t="s">
        <v>510</v>
      </c>
      <c r="G42" s="8" t="s">
        <v>511</v>
      </c>
    </row>
    <row r="43" spans="1:7" ht="15.75" thickBot="1" x14ac:dyDescent="0.3">
      <c r="A43" s="154" t="s">
        <v>113</v>
      </c>
      <c r="B43" s="11" t="s">
        <v>114</v>
      </c>
      <c r="C43" s="7" t="s">
        <v>115</v>
      </c>
      <c r="D43" s="22"/>
      <c r="E43" s="22"/>
      <c r="F43" s="22"/>
      <c r="G43" s="22"/>
    </row>
    <row r="44" spans="1:7" ht="15.75" thickBot="1" x14ac:dyDescent="0.3">
      <c r="A44" s="154" t="s">
        <v>116</v>
      </c>
      <c r="B44" s="11" t="s">
        <v>117</v>
      </c>
      <c r="C44" s="7" t="s">
        <v>118</v>
      </c>
      <c r="D44" s="22"/>
      <c r="E44" s="22"/>
      <c r="F44" s="22"/>
      <c r="G44" s="22"/>
    </row>
    <row r="45" spans="1:7" x14ac:dyDescent="0.25">
      <c r="A45" s="155" t="s">
        <v>119</v>
      </c>
      <c r="B45" s="9" t="s">
        <v>120</v>
      </c>
      <c r="C45" s="8" t="s">
        <v>121</v>
      </c>
      <c r="D45" s="23"/>
      <c r="E45" s="23"/>
      <c r="F45" s="23"/>
      <c r="G45" s="23"/>
    </row>
    <row r="46" spans="1:7" x14ac:dyDescent="0.25">
      <c r="A46" s="152" t="s">
        <v>147</v>
      </c>
      <c r="E46" s="24" t="s">
        <v>147</v>
      </c>
      <c r="F46"/>
      <c r="G46"/>
    </row>
    <row r="47" spans="1:7" ht="15.75" thickBot="1" x14ac:dyDescent="0.3">
      <c r="A47" s="153" t="s">
        <v>20</v>
      </c>
      <c r="B47" s="5" t="s">
        <v>0</v>
      </c>
      <c r="C47" s="6" t="s">
        <v>42</v>
      </c>
      <c r="D47" s="21"/>
      <c r="E47" s="5" t="s">
        <v>20</v>
      </c>
      <c r="F47" s="5" t="s">
        <v>0</v>
      </c>
      <c r="G47" s="6" t="s">
        <v>42</v>
      </c>
    </row>
    <row r="48" spans="1:7" ht="15.75" thickBot="1" x14ac:dyDescent="0.3">
      <c r="A48" s="154" t="s">
        <v>123</v>
      </c>
      <c r="B48" s="11" t="s">
        <v>124</v>
      </c>
      <c r="C48" s="7" t="s">
        <v>125</v>
      </c>
      <c r="D48" s="22"/>
      <c r="E48" s="11" t="s">
        <v>123</v>
      </c>
      <c r="F48" s="11" t="s">
        <v>124</v>
      </c>
      <c r="G48" s="7" t="s">
        <v>512</v>
      </c>
    </row>
    <row r="49" spans="1:7" ht="15.75" thickBot="1" x14ac:dyDescent="0.3">
      <c r="A49" s="154" t="s">
        <v>126</v>
      </c>
      <c r="B49" s="11" t="s">
        <v>127</v>
      </c>
      <c r="C49" s="7" t="s">
        <v>128</v>
      </c>
      <c r="D49" s="22"/>
      <c r="E49" s="11" t="s">
        <v>126</v>
      </c>
      <c r="F49" s="11" t="s">
        <v>127</v>
      </c>
      <c r="G49" s="7" t="s">
        <v>513</v>
      </c>
    </row>
    <row r="50" spans="1:7" ht="15.75" thickBot="1" x14ac:dyDescent="0.3">
      <c r="A50" s="154" t="s">
        <v>129</v>
      </c>
      <c r="B50" s="11" t="s">
        <v>130</v>
      </c>
      <c r="C50" s="7" t="s">
        <v>131</v>
      </c>
      <c r="D50" s="22"/>
      <c r="E50" s="11" t="s">
        <v>129</v>
      </c>
      <c r="F50" s="11" t="s">
        <v>130</v>
      </c>
      <c r="G50" s="7" t="s">
        <v>514</v>
      </c>
    </row>
    <row r="51" spans="1:7" ht="15.75" thickBot="1" x14ac:dyDescent="0.3">
      <c r="A51" s="154" t="s">
        <v>132</v>
      </c>
      <c r="B51" s="11" t="s">
        <v>133</v>
      </c>
      <c r="C51" s="7" t="s">
        <v>134</v>
      </c>
      <c r="D51" s="22"/>
      <c r="E51" s="11" t="s">
        <v>132</v>
      </c>
      <c r="F51" s="11" t="s">
        <v>133</v>
      </c>
      <c r="G51" s="7" t="s">
        <v>515</v>
      </c>
    </row>
    <row r="52" spans="1:7" ht="23.25" thickBot="1" x14ac:dyDescent="0.3">
      <c r="A52" s="154">
        <v>6421</v>
      </c>
      <c r="B52" s="11" t="s">
        <v>135</v>
      </c>
      <c r="C52" s="7" t="s">
        <v>136</v>
      </c>
      <c r="D52" s="22"/>
      <c r="E52" s="11">
        <v>6421</v>
      </c>
      <c r="F52" s="11" t="s">
        <v>516</v>
      </c>
      <c r="G52" s="7" t="s">
        <v>517</v>
      </c>
    </row>
    <row r="53" spans="1:7" ht="15.75" thickBot="1" x14ac:dyDescent="0.3">
      <c r="A53" s="154" t="s">
        <v>137</v>
      </c>
      <c r="B53" s="11" t="s">
        <v>138</v>
      </c>
      <c r="C53" s="7" t="s">
        <v>139</v>
      </c>
      <c r="D53" s="22"/>
      <c r="E53" s="11" t="s">
        <v>137</v>
      </c>
      <c r="F53" s="11" t="s">
        <v>518</v>
      </c>
      <c r="G53" s="7" t="s">
        <v>519</v>
      </c>
    </row>
    <row r="54" spans="1:7" ht="15.75" thickBot="1" x14ac:dyDescent="0.3">
      <c r="A54" s="154" t="s">
        <v>140</v>
      </c>
      <c r="B54" s="11" t="s">
        <v>141</v>
      </c>
      <c r="C54" s="7" t="s">
        <v>142</v>
      </c>
      <c r="D54" s="22"/>
      <c r="E54" s="9" t="s">
        <v>140</v>
      </c>
      <c r="F54" s="9" t="s">
        <v>141</v>
      </c>
      <c r="G54" s="8" t="s">
        <v>520</v>
      </c>
    </row>
    <row r="55" spans="1:7" x14ac:dyDescent="0.25">
      <c r="A55" s="155" t="s">
        <v>143</v>
      </c>
      <c r="B55" s="9" t="s">
        <v>144</v>
      </c>
      <c r="C55" s="8" t="s">
        <v>145</v>
      </c>
      <c r="D55" s="23"/>
      <c r="E55" s="23"/>
      <c r="F55" s="23"/>
      <c r="G55" s="23"/>
    </row>
    <row r="56" spans="1:7" x14ac:dyDescent="0.25">
      <c r="A56" s="152" t="s">
        <v>148</v>
      </c>
      <c r="E56" s="24" t="s">
        <v>155</v>
      </c>
      <c r="F56"/>
      <c r="G56"/>
    </row>
    <row r="57" spans="1:7" ht="15.75" thickBot="1" x14ac:dyDescent="0.3">
      <c r="A57" s="153" t="s">
        <v>20</v>
      </c>
      <c r="B57" s="5" t="s">
        <v>0</v>
      </c>
      <c r="C57" s="6" t="s">
        <v>42</v>
      </c>
      <c r="D57" s="21"/>
      <c r="E57" s="5" t="s">
        <v>20</v>
      </c>
      <c r="F57" s="5" t="s">
        <v>0</v>
      </c>
      <c r="G57" s="6" t="s">
        <v>42</v>
      </c>
    </row>
    <row r="58" spans="1:7" ht="15.75" thickBot="1" x14ac:dyDescent="0.3">
      <c r="A58" s="154" t="s">
        <v>149</v>
      </c>
      <c r="B58" s="11" t="s">
        <v>150</v>
      </c>
      <c r="C58" s="7" t="s">
        <v>151</v>
      </c>
      <c r="D58" s="22"/>
      <c r="E58" s="11" t="s">
        <v>156</v>
      </c>
      <c r="F58" s="11" t="s">
        <v>521</v>
      </c>
      <c r="G58" s="7" t="s">
        <v>522</v>
      </c>
    </row>
    <row r="59" spans="1:7" ht="15.75" thickBot="1" x14ac:dyDescent="0.3">
      <c r="A59" s="155" t="s">
        <v>152</v>
      </c>
      <c r="B59" s="9" t="s">
        <v>153</v>
      </c>
      <c r="C59" s="8" t="s">
        <v>154</v>
      </c>
      <c r="D59" s="23"/>
      <c r="E59" s="11" t="s">
        <v>162</v>
      </c>
      <c r="F59" s="11" t="s">
        <v>523</v>
      </c>
      <c r="G59" s="7" t="s">
        <v>524</v>
      </c>
    </row>
    <row r="60" spans="1:7" ht="15.75" thickBot="1" x14ac:dyDescent="0.3">
      <c r="A60" s="152" t="s">
        <v>155</v>
      </c>
      <c r="E60" s="11" t="s">
        <v>149</v>
      </c>
      <c r="F60" s="11" t="s">
        <v>549</v>
      </c>
      <c r="G60" s="7" t="s">
        <v>525</v>
      </c>
    </row>
    <row r="61" spans="1:7" ht="15.75" thickBot="1" x14ac:dyDescent="0.3">
      <c r="A61" s="153" t="s">
        <v>20</v>
      </c>
      <c r="B61" s="5" t="s">
        <v>0</v>
      </c>
      <c r="C61" s="6" t="s">
        <v>42</v>
      </c>
      <c r="D61" s="21"/>
      <c r="E61" s="9" t="s">
        <v>152</v>
      </c>
      <c r="F61" s="9" t="s">
        <v>153</v>
      </c>
      <c r="G61" s="8" t="s">
        <v>526</v>
      </c>
    </row>
    <row r="62" spans="1:7" ht="15.75" thickBot="1" x14ac:dyDescent="0.3">
      <c r="A62" s="154" t="s">
        <v>156</v>
      </c>
      <c r="B62" s="11" t="s">
        <v>157</v>
      </c>
      <c r="C62" s="7" t="s">
        <v>158</v>
      </c>
      <c r="D62" s="22"/>
      <c r="E62" s="22"/>
      <c r="F62" s="22"/>
      <c r="G62" s="22"/>
    </row>
    <row r="63" spans="1:7" ht="15.75" thickBot="1" x14ac:dyDescent="0.3">
      <c r="A63" s="154" t="s">
        <v>159</v>
      </c>
      <c r="B63" s="11" t="s">
        <v>160</v>
      </c>
      <c r="C63" s="7" t="s">
        <v>161</v>
      </c>
      <c r="D63" s="22"/>
      <c r="E63" s="22"/>
      <c r="F63" s="22"/>
      <c r="G63" s="22"/>
    </row>
    <row r="64" spans="1:7" x14ac:dyDescent="0.25">
      <c r="A64" s="155" t="s">
        <v>162</v>
      </c>
      <c r="B64" s="9" t="s">
        <v>163</v>
      </c>
      <c r="C64" s="8" t="s">
        <v>161</v>
      </c>
      <c r="D64" s="23"/>
      <c r="E64" s="23"/>
      <c r="F64" s="23"/>
      <c r="G64" s="23"/>
    </row>
  </sheetData>
  <hyperlinks>
    <hyperlink ref="I1" location="REFERENCES!A1" display="Back to Reference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7"/>
  <sheetViews>
    <sheetView workbookViewId="0">
      <pane xSplit="4" ySplit="10" topLeftCell="E11" activePane="bottomRight" state="frozen"/>
      <selection pane="topRight" activeCell="E1" sqref="E1"/>
      <selection pane="bottomLeft" activeCell="A11" sqref="A11"/>
      <selection pane="bottomRight" activeCell="B11" sqref="B11"/>
    </sheetView>
  </sheetViews>
  <sheetFormatPr defaultRowHeight="15" x14ac:dyDescent="0.25"/>
  <cols>
    <col min="2" max="2" width="38.5703125" customWidth="1"/>
    <col min="4" max="4" width="80.140625" bestFit="1" customWidth="1"/>
  </cols>
  <sheetData>
    <row r="1" spans="1:7" x14ac:dyDescent="0.25">
      <c r="A1" s="39" t="s">
        <v>839</v>
      </c>
      <c r="G1" s="48" t="s">
        <v>917</v>
      </c>
    </row>
    <row r="2" spans="1:7" ht="34.5" thickBot="1" x14ac:dyDescent="0.3">
      <c r="A2" s="5" t="s">
        <v>164</v>
      </c>
      <c r="B2" s="5" t="s">
        <v>165</v>
      </c>
      <c r="C2" s="5" t="s">
        <v>166</v>
      </c>
      <c r="D2" s="6" t="s">
        <v>0</v>
      </c>
    </row>
    <row r="3" spans="1:7" ht="30" customHeight="1" thickBot="1" x14ac:dyDescent="0.3">
      <c r="A3" s="11" t="s">
        <v>167</v>
      </c>
      <c r="B3" s="11" t="s">
        <v>168</v>
      </c>
      <c r="C3" s="11" t="s">
        <v>169</v>
      </c>
      <c r="D3" s="7" t="s">
        <v>170</v>
      </c>
    </row>
    <row r="4" spans="1:7" ht="30" customHeight="1" thickBot="1" x14ac:dyDescent="0.3">
      <c r="A4" s="11" t="s">
        <v>171</v>
      </c>
      <c r="B4" s="11" t="s">
        <v>172</v>
      </c>
      <c r="C4" s="11" t="s">
        <v>173</v>
      </c>
      <c r="D4" s="7" t="s">
        <v>174</v>
      </c>
    </row>
    <row r="5" spans="1:7" ht="30" customHeight="1" x14ac:dyDescent="0.25">
      <c r="A5" s="414" t="s">
        <v>175</v>
      </c>
      <c r="B5" s="416" t="s">
        <v>176</v>
      </c>
      <c r="C5" s="416" t="s">
        <v>173</v>
      </c>
      <c r="D5" s="418" t="s">
        <v>177</v>
      </c>
    </row>
    <row r="6" spans="1:7" ht="30" customHeight="1" thickBot="1" x14ac:dyDescent="0.3">
      <c r="A6" s="415"/>
      <c r="B6" s="417"/>
      <c r="C6" s="417"/>
      <c r="D6" s="419"/>
    </row>
    <row r="7" spans="1:7" ht="30" customHeight="1" thickBot="1" x14ac:dyDescent="0.3">
      <c r="A7" s="11" t="s">
        <v>178</v>
      </c>
      <c r="B7" s="11" t="s">
        <v>19</v>
      </c>
      <c r="C7" s="11" t="s">
        <v>169</v>
      </c>
      <c r="D7" s="7" t="s">
        <v>179</v>
      </c>
    </row>
    <row r="8" spans="1:7" ht="30" customHeight="1" thickBot="1" x14ac:dyDescent="0.3">
      <c r="A8" s="11" t="s">
        <v>180</v>
      </c>
      <c r="B8" s="11" t="s">
        <v>181</v>
      </c>
      <c r="C8" s="11" t="s">
        <v>169</v>
      </c>
      <c r="D8" s="7" t="s">
        <v>182</v>
      </c>
    </row>
    <row r="9" spans="1:7" ht="30" customHeight="1" thickBot="1" x14ac:dyDescent="0.3">
      <c r="A9" s="11" t="s">
        <v>183</v>
      </c>
      <c r="B9" s="11" t="s">
        <v>184</v>
      </c>
      <c r="C9" s="11" t="s">
        <v>169</v>
      </c>
      <c r="D9" s="7" t="s">
        <v>185</v>
      </c>
    </row>
    <row r="10" spans="1:7" ht="30" customHeight="1" thickBot="1" x14ac:dyDescent="0.3">
      <c r="A10" s="11" t="s">
        <v>186</v>
      </c>
      <c r="B10" s="11" t="s">
        <v>187</v>
      </c>
      <c r="C10" s="11" t="s">
        <v>169</v>
      </c>
      <c r="D10" s="7" t="s">
        <v>188</v>
      </c>
    </row>
    <row r="11" spans="1:7" ht="30" customHeight="1" thickBot="1" x14ac:dyDescent="0.3">
      <c r="A11" s="11" t="s">
        <v>189</v>
      </c>
      <c r="B11" s="11" t="s">
        <v>190</v>
      </c>
      <c r="C11" s="11" t="s">
        <v>173</v>
      </c>
      <c r="D11" s="7" t="s">
        <v>191</v>
      </c>
    </row>
    <row r="12" spans="1:7" ht="30" customHeight="1" thickBot="1" x14ac:dyDescent="0.3">
      <c r="A12" s="11" t="s">
        <v>192</v>
      </c>
      <c r="B12" s="11" t="s">
        <v>193</v>
      </c>
      <c r="C12" s="11" t="s">
        <v>173</v>
      </c>
      <c r="D12" s="7" t="s">
        <v>194</v>
      </c>
    </row>
    <row r="13" spans="1:7" ht="30" customHeight="1" thickBot="1" x14ac:dyDescent="0.3">
      <c r="A13" s="11" t="s">
        <v>195</v>
      </c>
      <c r="B13" s="11" t="s">
        <v>196</v>
      </c>
      <c r="C13" s="11" t="s">
        <v>173</v>
      </c>
      <c r="D13" s="7" t="s">
        <v>197</v>
      </c>
    </row>
    <row r="14" spans="1:7" ht="30" customHeight="1" thickBot="1" x14ac:dyDescent="0.3">
      <c r="A14" s="11" t="s">
        <v>199</v>
      </c>
      <c r="B14" s="11" t="s">
        <v>200</v>
      </c>
      <c r="C14" s="11" t="s">
        <v>173</v>
      </c>
      <c r="D14" s="7" t="s">
        <v>201</v>
      </c>
    </row>
    <row r="15" spans="1:7" ht="30" customHeight="1" thickBot="1" x14ac:dyDescent="0.3">
      <c r="A15" s="11" t="s">
        <v>202</v>
      </c>
      <c r="B15" s="11" t="s">
        <v>203</v>
      </c>
      <c r="C15" s="11" t="s">
        <v>173</v>
      </c>
      <c r="D15" s="7" t="s">
        <v>204</v>
      </c>
    </row>
    <row r="16" spans="1:7" ht="30" customHeight="1" thickBot="1" x14ac:dyDescent="0.3">
      <c r="A16" s="11" t="s">
        <v>205</v>
      </c>
      <c r="B16" s="11" t="s">
        <v>206</v>
      </c>
      <c r="C16" s="11" t="s">
        <v>169</v>
      </c>
      <c r="D16" s="7" t="s">
        <v>207</v>
      </c>
    </row>
    <row r="17" spans="1:4" ht="30" customHeight="1" x14ac:dyDescent="0.25">
      <c r="A17" s="9" t="s">
        <v>208</v>
      </c>
      <c r="B17" s="9" t="s">
        <v>209</v>
      </c>
      <c r="C17" s="9" t="s">
        <v>173</v>
      </c>
      <c r="D17" s="8" t="s">
        <v>210</v>
      </c>
    </row>
  </sheetData>
  <mergeCells count="4">
    <mergeCell ref="A5:A6"/>
    <mergeCell ref="B5:B6"/>
    <mergeCell ref="C5:C6"/>
    <mergeCell ref="D5:D6"/>
  </mergeCells>
  <hyperlinks>
    <hyperlink ref="G1" location="REFERENCES!A1" display="Back to Referenc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88"/>
  <sheetViews>
    <sheetView workbookViewId="0">
      <pane ySplit="1" topLeftCell="A50" activePane="bottomLeft" state="frozen"/>
      <selection pane="bottomLeft" activeCell="A68" sqref="A68:XFD69"/>
    </sheetView>
  </sheetViews>
  <sheetFormatPr defaultRowHeight="15" x14ac:dyDescent="0.25"/>
  <cols>
    <col min="2" max="2" width="62" bestFit="1" customWidth="1"/>
    <col min="3" max="3" width="11.42578125" customWidth="1"/>
  </cols>
  <sheetData>
    <row r="1" spans="1:6" x14ac:dyDescent="0.25">
      <c r="F1" s="48" t="s">
        <v>917</v>
      </c>
    </row>
    <row r="2" spans="1:6" x14ac:dyDescent="0.25">
      <c r="A2" s="39" t="s">
        <v>887</v>
      </c>
      <c r="B2" s="1"/>
    </row>
    <row r="3" spans="1:6" ht="23.25" thickBot="1" x14ac:dyDescent="0.3">
      <c r="A3" s="5" t="s">
        <v>164</v>
      </c>
      <c r="B3" s="5" t="s">
        <v>0</v>
      </c>
      <c r="C3" s="6" t="s">
        <v>234</v>
      </c>
    </row>
    <row r="4" spans="1:6" ht="15.75" thickBot="1" x14ac:dyDescent="0.3">
      <c r="A4" s="11">
        <v>1000</v>
      </c>
      <c r="B4" s="11" t="s">
        <v>44</v>
      </c>
      <c r="C4" s="7" t="s">
        <v>12</v>
      </c>
    </row>
    <row r="5" spans="1:6" ht="15.75" thickBot="1" x14ac:dyDescent="0.3">
      <c r="A5" s="11">
        <v>1010</v>
      </c>
      <c r="B5" s="11" t="s">
        <v>235</v>
      </c>
      <c r="C5" s="7" t="s">
        <v>12</v>
      </c>
    </row>
    <row r="6" spans="1:6" ht="15.75" thickBot="1" x14ac:dyDescent="0.3">
      <c r="A6" s="11">
        <v>1020</v>
      </c>
      <c r="B6" s="11" t="s">
        <v>236</v>
      </c>
      <c r="C6" s="7" t="s">
        <v>12</v>
      </c>
    </row>
    <row r="7" spans="1:6" ht="15.75" thickBot="1" x14ac:dyDescent="0.3">
      <c r="A7" s="11">
        <v>1021</v>
      </c>
      <c r="B7" s="11" t="s">
        <v>237</v>
      </c>
      <c r="C7" s="7" t="s">
        <v>12</v>
      </c>
    </row>
    <row r="8" spans="1:6" ht="15.75" thickBot="1" x14ac:dyDescent="0.3">
      <c r="A8" s="11">
        <v>1022</v>
      </c>
      <c r="B8" s="11" t="s">
        <v>238</v>
      </c>
      <c r="C8" s="7" t="s">
        <v>12</v>
      </c>
    </row>
    <row r="9" spans="1:6" ht="15.75" thickBot="1" x14ac:dyDescent="0.3">
      <c r="A9" s="11">
        <v>1023</v>
      </c>
      <c r="B9" s="11" t="s">
        <v>239</v>
      </c>
      <c r="C9" s="7" t="s">
        <v>12</v>
      </c>
    </row>
    <row r="10" spans="1:6" ht="15.75" thickBot="1" x14ac:dyDescent="0.3">
      <c r="A10" s="11">
        <v>1024</v>
      </c>
      <c r="B10" s="11" t="s">
        <v>240</v>
      </c>
      <c r="C10" s="7" t="s">
        <v>12</v>
      </c>
    </row>
    <row r="11" spans="1:6" ht="15.75" thickBot="1" x14ac:dyDescent="0.3">
      <c r="A11" s="11">
        <v>1025</v>
      </c>
      <c r="B11" s="11" t="s">
        <v>241</v>
      </c>
      <c r="C11" s="7" t="s">
        <v>12</v>
      </c>
    </row>
    <row r="12" spans="1:6" ht="15.75" thickBot="1" x14ac:dyDescent="0.3">
      <c r="A12" s="11">
        <v>1026</v>
      </c>
      <c r="B12" s="11" t="s">
        <v>242</v>
      </c>
      <c r="C12" s="7" t="s">
        <v>12</v>
      </c>
    </row>
    <row r="13" spans="1:6" ht="15.75" thickBot="1" x14ac:dyDescent="0.3">
      <c r="A13" s="11">
        <v>1027</v>
      </c>
      <c r="B13" s="11" t="s">
        <v>243</v>
      </c>
      <c r="C13" s="7" t="s">
        <v>12</v>
      </c>
    </row>
    <row r="14" spans="1:6" ht="15.75" thickBot="1" x14ac:dyDescent="0.3">
      <c r="A14" s="11">
        <v>1028</v>
      </c>
      <c r="B14" s="11" t="s">
        <v>244</v>
      </c>
      <c r="C14" s="7" t="s">
        <v>12</v>
      </c>
    </row>
    <row r="15" spans="1:6" x14ac:dyDescent="0.25">
      <c r="A15" s="9">
        <v>1029</v>
      </c>
      <c r="B15" s="9" t="s">
        <v>245</v>
      </c>
      <c r="C15" s="8" t="s">
        <v>12</v>
      </c>
    </row>
    <row r="16" spans="1:6" x14ac:dyDescent="0.25">
      <c r="A16" s="9">
        <v>1030</v>
      </c>
      <c r="B16" s="9" t="s">
        <v>246</v>
      </c>
      <c r="C16" s="8" t="s">
        <v>12</v>
      </c>
    </row>
    <row r="17" spans="1:3" ht="15.75" thickBot="1" x14ac:dyDescent="0.3">
      <c r="A17" s="11">
        <v>1040</v>
      </c>
      <c r="B17" s="11" t="s">
        <v>247</v>
      </c>
      <c r="C17" s="7" t="s">
        <v>12</v>
      </c>
    </row>
    <row r="18" spans="1:3" ht="15.75" thickBot="1" x14ac:dyDescent="0.3">
      <c r="A18" s="11">
        <v>1080</v>
      </c>
      <c r="B18" s="11" t="s">
        <v>248</v>
      </c>
      <c r="C18" s="7" t="s">
        <v>12</v>
      </c>
    </row>
    <row r="19" spans="1:3" ht="15.75" thickBot="1" x14ac:dyDescent="0.3">
      <c r="A19" s="11">
        <v>1081</v>
      </c>
      <c r="B19" s="11" t="s">
        <v>249</v>
      </c>
      <c r="C19" s="7" t="s">
        <v>12</v>
      </c>
    </row>
    <row r="20" spans="1:3" ht="15.75" thickBot="1" x14ac:dyDescent="0.3">
      <c r="A20" s="11">
        <v>1082</v>
      </c>
      <c r="B20" s="11" t="s">
        <v>250</v>
      </c>
      <c r="C20" s="7" t="s">
        <v>12</v>
      </c>
    </row>
    <row r="21" spans="1:3" ht="15.75" thickBot="1" x14ac:dyDescent="0.3">
      <c r="A21" s="11">
        <v>1083</v>
      </c>
      <c r="B21" s="11" t="s">
        <v>251</v>
      </c>
      <c r="C21" s="7" t="s">
        <v>12</v>
      </c>
    </row>
    <row r="22" spans="1:3" ht="15.75" thickBot="1" x14ac:dyDescent="0.3">
      <c r="A22" s="11">
        <v>1084</v>
      </c>
      <c r="B22" s="11" t="s">
        <v>252</v>
      </c>
      <c r="C22" s="7" t="s">
        <v>12</v>
      </c>
    </row>
    <row r="23" spans="1:3" ht="23.25" thickBot="1" x14ac:dyDescent="0.3">
      <c r="A23" s="11">
        <v>1500</v>
      </c>
      <c r="B23" s="11" t="s">
        <v>56</v>
      </c>
      <c r="C23" s="7" t="s">
        <v>253</v>
      </c>
    </row>
    <row r="24" spans="1:3" ht="15.75" thickBot="1" x14ac:dyDescent="0.3">
      <c r="A24" s="11">
        <v>2000</v>
      </c>
      <c r="B24" s="11" t="s">
        <v>254</v>
      </c>
      <c r="C24" s="7" t="s">
        <v>35</v>
      </c>
    </row>
    <row r="25" spans="1:3" ht="15.75" thickBot="1" x14ac:dyDescent="0.3">
      <c r="A25" s="11">
        <v>2001</v>
      </c>
      <c r="B25" s="11" t="s">
        <v>255</v>
      </c>
      <c r="C25" s="7" t="s">
        <v>35</v>
      </c>
    </row>
    <row r="26" spans="1:3" ht="15.75" thickBot="1" x14ac:dyDescent="0.3">
      <c r="A26" s="11">
        <v>2020</v>
      </c>
      <c r="B26" s="11" t="s">
        <v>256</v>
      </c>
      <c r="C26" s="7" t="s">
        <v>257</v>
      </c>
    </row>
    <row r="27" spans="1:3" ht="15.75" thickBot="1" x14ac:dyDescent="0.3">
      <c r="A27" s="11">
        <v>2021</v>
      </c>
      <c r="B27" s="11" t="s">
        <v>258</v>
      </c>
      <c r="C27" s="7" t="s">
        <v>257</v>
      </c>
    </row>
    <row r="28" spans="1:3" ht="15.75" thickBot="1" x14ac:dyDescent="0.3">
      <c r="A28" s="11">
        <v>2100</v>
      </c>
      <c r="B28" s="11" t="s">
        <v>280</v>
      </c>
      <c r="C28" s="7" t="s">
        <v>281</v>
      </c>
    </row>
    <row r="29" spans="1:3" ht="15.75" thickBot="1" x14ac:dyDescent="0.3">
      <c r="A29" s="11">
        <v>2101</v>
      </c>
      <c r="B29" s="11" t="s">
        <v>282</v>
      </c>
      <c r="C29" s="7" t="s">
        <v>281</v>
      </c>
    </row>
    <row r="30" spans="1:3" ht="15.75" thickBot="1" x14ac:dyDescent="0.3">
      <c r="A30" s="11">
        <v>2500</v>
      </c>
      <c r="B30" s="11" t="s">
        <v>286</v>
      </c>
      <c r="C30" s="7" t="s">
        <v>35</v>
      </c>
    </row>
    <row r="31" spans="1:3" ht="15.75" thickBot="1" x14ac:dyDescent="0.3">
      <c r="A31" s="11">
        <v>2501</v>
      </c>
      <c r="B31" s="11" t="s">
        <v>287</v>
      </c>
      <c r="C31" s="7" t="s">
        <v>35</v>
      </c>
    </row>
    <row r="32" spans="1:3" ht="15.75" thickBot="1" x14ac:dyDescent="0.3">
      <c r="A32" s="11">
        <v>2520</v>
      </c>
      <c r="B32" s="11" t="s">
        <v>288</v>
      </c>
      <c r="C32" s="7" t="s">
        <v>257</v>
      </c>
    </row>
    <row r="33" spans="1:3" ht="15.75" thickBot="1" x14ac:dyDescent="0.3">
      <c r="A33" s="11">
        <v>2521</v>
      </c>
      <c r="B33" s="11" t="s">
        <v>289</v>
      </c>
      <c r="C33" s="7" t="s">
        <v>257</v>
      </c>
    </row>
    <row r="34" spans="1:3" ht="15.75" thickBot="1" x14ac:dyDescent="0.3">
      <c r="A34" s="11">
        <v>3000</v>
      </c>
      <c r="B34" s="11" t="s">
        <v>290</v>
      </c>
      <c r="C34" s="7" t="s">
        <v>291</v>
      </c>
    </row>
    <row r="35" spans="1:3" ht="15.75" thickBot="1" x14ac:dyDescent="0.3">
      <c r="A35" s="11">
        <v>3001</v>
      </c>
      <c r="B35" s="11" t="s">
        <v>292</v>
      </c>
      <c r="C35" s="7" t="s">
        <v>291</v>
      </c>
    </row>
    <row r="36" spans="1:3" ht="15.75" thickBot="1" x14ac:dyDescent="0.3">
      <c r="A36" s="11">
        <v>3004</v>
      </c>
      <c r="B36" s="11" t="s">
        <v>71</v>
      </c>
      <c r="C36" s="7" t="s">
        <v>291</v>
      </c>
    </row>
    <row r="37" spans="1:3" ht="15.75" thickBot="1" x14ac:dyDescent="0.3">
      <c r="A37" s="11">
        <v>3005</v>
      </c>
      <c r="B37" s="11" t="s">
        <v>293</v>
      </c>
      <c r="C37" s="7" t="s">
        <v>291</v>
      </c>
    </row>
    <row r="38" spans="1:3" ht="15.75" thickBot="1" x14ac:dyDescent="0.3">
      <c r="A38" s="11">
        <v>3050</v>
      </c>
      <c r="B38" s="11" t="s">
        <v>294</v>
      </c>
      <c r="C38" s="7" t="s">
        <v>291</v>
      </c>
    </row>
    <row r="39" spans="1:3" ht="15.75" thickBot="1" x14ac:dyDescent="0.3">
      <c r="A39" s="11">
        <v>3051</v>
      </c>
      <c r="B39" s="11" t="s">
        <v>295</v>
      </c>
      <c r="C39" s="7" t="s">
        <v>291</v>
      </c>
    </row>
    <row r="40" spans="1:3" ht="15.75" thickBot="1" x14ac:dyDescent="0.3">
      <c r="A40" s="11">
        <v>3080</v>
      </c>
      <c r="B40" s="11" t="s">
        <v>296</v>
      </c>
      <c r="C40" s="7" t="s">
        <v>297</v>
      </c>
    </row>
    <row r="41" spans="1:3" ht="15.75" thickBot="1" x14ac:dyDescent="0.3">
      <c r="A41" s="11">
        <v>3081</v>
      </c>
      <c r="B41" s="11" t="s">
        <v>298</v>
      </c>
      <c r="C41" s="7" t="s">
        <v>297</v>
      </c>
    </row>
    <row r="42" spans="1:3" ht="15.75" thickBot="1" x14ac:dyDescent="0.3">
      <c r="A42" s="11">
        <v>3090</v>
      </c>
      <c r="B42" s="11" t="s">
        <v>299</v>
      </c>
      <c r="C42" s="7" t="s">
        <v>297</v>
      </c>
    </row>
    <row r="43" spans="1:3" ht="15.75" thickBot="1" x14ac:dyDescent="0.3">
      <c r="A43" s="11">
        <v>3091</v>
      </c>
      <c r="B43" s="11" t="s">
        <v>300</v>
      </c>
      <c r="C43" s="7" t="s">
        <v>297</v>
      </c>
    </row>
    <row r="44" spans="1:3" ht="15.75" thickBot="1" x14ac:dyDescent="0.3">
      <c r="A44" s="11">
        <v>3100</v>
      </c>
      <c r="B44" s="11" t="s">
        <v>84</v>
      </c>
      <c r="C44" s="7" t="s">
        <v>260</v>
      </c>
    </row>
    <row r="45" spans="1:3" ht="15.75" thickBot="1" x14ac:dyDescent="0.3">
      <c r="A45" s="11">
        <v>3101</v>
      </c>
      <c r="B45" s="11" t="s">
        <v>301</v>
      </c>
      <c r="C45" s="7" t="s">
        <v>260</v>
      </c>
    </row>
    <row r="46" spans="1:3" ht="15.75" thickBot="1" x14ac:dyDescent="0.3">
      <c r="A46" s="11">
        <v>4000</v>
      </c>
      <c r="B46" s="11" t="s">
        <v>302</v>
      </c>
      <c r="C46" s="7" t="s">
        <v>272</v>
      </c>
    </row>
    <row r="47" spans="1:3" ht="15.75" thickBot="1" x14ac:dyDescent="0.3">
      <c r="A47" s="11">
        <v>4001</v>
      </c>
      <c r="B47" s="11" t="s">
        <v>303</v>
      </c>
      <c r="C47" s="7" t="s">
        <v>272</v>
      </c>
    </row>
    <row r="48" spans="1:3" ht="15.75" thickBot="1" x14ac:dyDescent="0.3">
      <c r="A48" s="11">
        <v>4004</v>
      </c>
      <c r="B48" s="11" t="s">
        <v>94</v>
      </c>
      <c r="C48" s="7" t="s">
        <v>272</v>
      </c>
    </row>
    <row r="49" spans="1:3" ht="15.75" thickBot="1" x14ac:dyDescent="0.3">
      <c r="A49" s="11">
        <v>4005</v>
      </c>
      <c r="B49" s="11" t="s">
        <v>304</v>
      </c>
      <c r="C49" s="7" t="s">
        <v>272</v>
      </c>
    </row>
    <row r="50" spans="1:3" ht="15.75" thickBot="1" x14ac:dyDescent="0.3">
      <c r="A50" s="11">
        <v>4050</v>
      </c>
      <c r="B50" s="11" t="s">
        <v>305</v>
      </c>
      <c r="C50" s="7" t="s">
        <v>272</v>
      </c>
    </row>
    <row r="51" spans="1:3" ht="15.75" thickBot="1" x14ac:dyDescent="0.3">
      <c r="A51" s="11">
        <v>4051</v>
      </c>
      <c r="B51" s="11" t="s">
        <v>306</v>
      </c>
      <c r="C51" s="7" t="s">
        <v>272</v>
      </c>
    </row>
    <row r="52" spans="1:3" ht="15.75" thickBot="1" x14ac:dyDescent="0.3">
      <c r="A52" s="11">
        <v>5001</v>
      </c>
      <c r="B52" s="11" t="s">
        <v>262</v>
      </c>
      <c r="C52" s="7" t="s">
        <v>263</v>
      </c>
    </row>
    <row r="53" spans="1:3" ht="15.75" thickBot="1" x14ac:dyDescent="0.3">
      <c r="A53" s="11">
        <v>5021</v>
      </c>
      <c r="B53" s="11" t="s">
        <v>264</v>
      </c>
      <c r="C53" s="7" t="s">
        <v>265</v>
      </c>
    </row>
    <row r="54" spans="1:3" ht="15.75" thickBot="1" x14ac:dyDescent="0.3">
      <c r="A54" s="11">
        <v>5050</v>
      </c>
      <c r="B54" s="11" t="s">
        <v>259</v>
      </c>
      <c r="C54" s="7" t="s">
        <v>260</v>
      </c>
    </row>
    <row r="55" spans="1:3" ht="15.75" thickBot="1" x14ac:dyDescent="0.3">
      <c r="A55" s="11">
        <v>5051</v>
      </c>
      <c r="B55" s="11" t="s">
        <v>261</v>
      </c>
      <c r="C55" s="7" t="s">
        <v>260</v>
      </c>
    </row>
    <row r="56" spans="1:3" ht="15.75" thickBot="1" x14ac:dyDescent="0.3">
      <c r="A56" s="11">
        <v>5054</v>
      </c>
      <c r="B56" s="11" t="s">
        <v>266</v>
      </c>
      <c r="C56" s="7" t="s">
        <v>267</v>
      </c>
    </row>
    <row r="57" spans="1:3" ht="15.75" thickBot="1" x14ac:dyDescent="0.3">
      <c r="A57" s="11">
        <v>5055</v>
      </c>
      <c r="B57" s="11" t="s">
        <v>268</v>
      </c>
      <c r="C57" s="7" t="s">
        <v>267</v>
      </c>
    </row>
    <row r="58" spans="1:3" ht="15.75" thickBot="1" x14ac:dyDescent="0.3">
      <c r="A58" s="11">
        <v>5060</v>
      </c>
      <c r="B58" s="11" t="s">
        <v>269</v>
      </c>
      <c r="C58" s="7" t="s">
        <v>270</v>
      </c>
    </row>
    <row r="59" spans="1:3" ht="15.75" thickBot="1" x14ac:dyDescent="0.3">
      <c r="A59" s="11">
        <v>5061</v>
      </c>
      <c r="B59" s="11" t="s">
        <v>271</v>
      </c>
      <c r="C59" s="7" t="s">
        <v>270</v>
      </c>
    </row>
    <row r="60" spans="1:3" x14ac:dyDescent="0.25">
      <c r="A60" s="9">
        <v>5070</v>
      </c>
      <c r="B60" s="9" t="s">
        <v>101</v>
      </c>
      <c r="C60" s="10" t="s">
        <v>272</v>
      </c>
    </row>
    <row r="61" spans="1:3" ht="15.75" thickBot="1" x14ac:dyDescent="0.3">
      <c r="A61" s="11">
        <v>5071</v>
      </c>
      <c r="B61" s="11" t="s">
        <v>273</v>
      </c>
      <c r="C61" s="7" t="s">
        <v>272</v>
      </c>
    </row>
    <row r="62" spans="1:3" ht="15.75" thickBot="1" x14ac:dyDescent="0.3">
      <c r="A62" s="11">
        <v>5080</v>
      </c>
      <c r="B62" s="11" t="s">
        <v>117</v>
      </c>
      <c r="C62" s="7" t="s">
        <v>260</v>
      </c>
    </row>
    <row r="63" spans="1:3" ht="15.75" thickBot="1" x14ac:dyDescent="0.3">
      <c r="A63" s="11">
        <v>5081</v>
      </c>
      <c r="B63" s="11" t="s">
        <v>274</v>
      </c>
      <c r="C63" s="7" t="s">
        <v>260</v>
      </c>
    </row>
    <row r="64" spans="1:3" ht="15.75" thickBot="1" x14ac:dyDescent="0.3">
      <c r="A64" s="11">
        <v>5090</v>
      </c>
      <c r="B64" s="11" t="s">
        <v>275</v>
      </c>
      <c r="C64" s="7" t="s">
        <v>257</v>
      </c>
    </row>
    <row r="65" spans="1:3" ht="15.75" thickBot="1" x14ac:dyDescent="0.3">
      <c r="A65" s="11">
        <v>5091</v>
      </c>
      <c r="B65" s="11" t="s">
        <v>276</v>
      </c>
      <c r="C65" s="7" t="s">
        <v>257</v>
      </c>
    </row>
    <row r="66" spans="1:3" ht="15.75" thickBot="1" x14ac:dyDescent="0.3">
      <c r="A66" s="11">
        <v>5100</v>
      </c>
      <c r="B66" s="11" t="s">
        <v>277</v>
      </c>
      <c r="C66" s="7" t="s">
        <v>278</v>
      </c>
    </row>
    <row r="67" spans="1:3" ht="15.75" thickBot="1" x14ac:dyDescent="0.3">
      <c r="A67" s="11">
        <v>5101</v>
      </c>
      <c r="B67" s="11" t="s">
        <v>279</v>
      </c>
      <c r="C67" s="7" t="s">
        <v>278</v>
      </c>
    </row>
    <row r="68" spans="1:3" ht="15.75" thickBot="1" x14ac:dyDescent="0.3">
      <c r="A68" s="11">
        <v>5110</v>
      </c>
      <c r="B68" s="11" t="s">
        <v>283</v>
      </c>
      <c r="C68" s="7" t="s">
        <v>284</v>
      </c>
    </row>
    <row r="69" spans="1:3" ht="15.75" thickBot="1" x14ac:dyDescent="0.3">
      <c r="A69" s="11">
        <v>5111</v>
      </c>
      <c r="B69" s="11" t="s">
        <v>285</v>
      </c>
      <c r="C69" s="7" t="s">
        <v>284</v>
      </c>
    </row>
    <row r="70" spans="1:3" ht="15.75" thickBot="1" x14ac:dyDescent="0.3">
      <c r="A70" s="11">
        <v>6100</v>
      </c>
      <c r="B70" s="11" t="s">
        <v>124</v>
      </c>
      <c r="C70" s="7" t="s">
        <v>35</v>
      </c>
    </row>
    <row r="71" spans="1:3" ht="15.75" thickBot="1" x14ac:dyDescent="0.3">
      <c r="A71" s="11">
        <v>6110</v>
      </c>
      <c r="B71" s="11" t="s">
        <v>307</v>
      </c>
      <c r="C71" s="7" t="s">
        <v>35</v>
      </c>
    </row>
    <row r="72" spans="1:3" ht="23.25" thickBot="1" x14ac:dyDescent="0.3">
      <c r="A72" s="11">
        <v>6200</v>
      </c>
      <c r="B72" s="11" t="s">
        <v>127</v>
      </c>
      <c r="C72" s="7" t="s">
        <v>308</v>
      </c>
    </row>
    <row r="73" spans="1:3" ht="23.25" thickBot="1" x14ac:dyDescent="0.3">
      <c r="A73" s="11">
        <v>6210</v>
      </c>
      <c r="B73" s="11" t="s">
        <v>309</v>
      </c>
      <c r="C73" s="7" t="s">
        <v>308</v>
      </c>
    </row>
    <row r="74" spans="1:3" ht="15.75" thickBot="1" x14ac:dyDescent="0.3">
      <c r="A74" s="11">
        <v>6300</v>
      </c>
      <c r="B74" s="11" t="s">
        <v>130</v>
      </c>
      <c r="C74" s="7" t="s">
        <v>310</v>
      </c>
    </row>
    <row r="75" spans="1:3" ht="15.75" thickBot="1" x14ac:dyDescent="0.3">
      <c r="A75" s="11">
        <v>6301</v>
      </c>
      <c r="B75" s="11" t="s">
        <v>311</v>
      </c>
      <c r="C75" s="7" t="s">
        <v>310</v>
      </c>
    </row>
    <row r="76" spans="1:3" ht="15.75" thickBot="1" x14ac:dyDescent="0.3">
      <c r="A76" s="11">
        <v>6400</v>
      </c>
      <c r="B76" s="11" t="s">
        <v>133</v>
      </c>
      <c r="C76" s="7" t="s">
        <v>312</v>
      </c>
    </row>
    <row r="77" spans="1:3" ht="15.75" thickBot="1" x14ac:dyDescent="0.3">
      <c r="A77" s="11">
        <v>6401</v>
      </c>
      <c r="B77" s="11" t="s">
        <v>313</v>
      </c>
      <c r="C77" s="7" t="s">
        <v>312</v>
      </c>
    </row>
    <row r="78" spans="1:3" ht="15.75" thickBot="1" x14ac:dyDescent="0.3">
      <c r="A78" s="11">
        <v>6421</v>
      </c>
      <c r="B78" s="11" t="s">
        <v>314</v>
      </c>
      <c r="C78" s="7" t="s">
        <v>312</v>
      </c>
    </row>
    <row r="79" spans="1:3" ht="15.75" thickBot="1" x14ac:dyDescent="0.3">
      <c r="A79" s="11">
        <v>6500</v>
      </c>
      <c r="B79" s="11" t="s">
        <v>138</v>
      </c>
      <c r="C79" s="7" t="s">
        <v>315</v>
      </c>
    </row>
    <row r="80" spans="1:3" ht="15.75" thickBot="1" x14ac:dyDescent="0.3">
      <c r="A80" s="11">
        <v>6501</v>
      </c>
      <c r="B80" s="11" t="s">
        <v>316</v>
      </c>
      <c r="C80" s="7" t="s">
        <v>315</v>
      </c>
    </row>
    <row r="81" spans="1:3" ht="15.75" thickBot="1" x14ac:dyDescent="0.3">
      <c r="A81" s="11">
        <v>6700</v>
      </c>
      <c r="B81" s="11" t="s">
        <v>317</v>
      </c>
      <c r="C81" s="7" t="s">
        <v>297</v>
      </c>
    </row>
    <row r="82" spans="1:3" ht="15.75" thickBot="1" x14ac:dyDescent="0.3">
      <c r="A82" s="11">
        <v>6701</v>
      </c>
      <c r="B82" s="11" t="s">
        <v>318</v>
      </c>
      <c r="C82" s="7" t="s">
        <v>297</v>
      </c>
    </row>
    <row r="83" spans="1:3" ht="23.25" thickBot="1" x14ac:dyDescent="0.3">
      <c r="A83" s="11">
        <v>6800</v>
      </c>
      <c r="B83" s="11" t="s">
        <v>319</v>
      </c>
      <c r="C83" s="7" t="s">
        <v>308</v>
      </c>
    </row>
    <row r="84" spans="1:3" ht="23.25" thickBot="1" x14ac:dyDescent="0.3">
      <c r="A84" s="11">
        <v>6801</v>
      </c>
      <c r="B84" s="11" t="s">
        <v>320</v>
      </c>
      <c r="C84" s="7" t="s">
        <v>308</v>
      </c>
    </row>
    <row r="85" spans="1:3" ht="15.75" thickBot="1" x14ac:dyDescent="0.3">
      <c r="A85" s="11" t="s">
        <v>162</v>
      </c>
      <c r="B85" s="11" t="s">
        <v>321</v>
      </c>
      <c r="C85" s="7" t="s">
        <v>278</v>
      </c>
    </row>
    <row r="86" spans="1:3" ht="15.75" thickBot="1" x14ac:dyDescent="0.3">
      <c r="A86" s="11" t="s">
        <v>149</v>
      </c>
      <c r="B86" s="11" t="s">
        <v>323</v>
      </c>
      <c r="C86" s="7" t="s">
        <v>324</v>
      </c>
    </row>
    <row r="87" spans="1:3" ht="15.75" thickBot="1" x14ac:dyDescent="0.3">
      <c r="A87" s="11" t="s">
        <v>152</v>
      </c>
      <c r="B87" s="11" t="s">
        <v>325</v>
      </c>
      <c r="C87" s="7" t="s">
        <v>324</v>
      </c>
    </row>
    <row r="88" spans="1:3" x14ac:dyDescent="0.25">
      <c r="A88" s="9" t="s">
        <v>159</v>
      </c>
      <c r="B88" s="9" t="s">
        <v>322</v>
      </c>
      <c r="C88" s="10" t="s">
        <v>278</v>
      </c>
    </row>
  </sheetData>
  <hyperlinks>
    <hyperlink ref="F1" location="REFERENCES!A1" display="Back to Referenc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42"/>
  <sheetViews>
    <sheetView workbookViewId="0">
      <pane xSplit="6" ySplit="10" topLeftCell="G11" activePane="bottomRight" state="frozen"/>
      <selection pane="topRight" activeCell="G1" sqref="G1"/>
      <selection pane="bottomLeft" activeCell="A11" sqref="A11"/>
      <selection pane="bottomRight" activeCell="F1" sqref="F1"/>
    </sheetView>
  </sheetViews>
  <sheetFormatPr defaultRowHeight="15" x14ac:dyDescent="0.25"/>
  <cols>
    <col min="1" max="1" width="23.5703125" customWidth="1"/>
    <col min="2" max="2" width="49.140625" bestFit="1" customWidth="1"/>
    <col min="3" max="3" width="30.85546875" style="157" bestFit="1" customWidth="1"/>
  </cols>
  <sheetData>
    <row r="1" spans="1:6" x14ac:dyDescent="0.25">
      <c r="A1" s="39" t="s">
        <v>840</v>
      </c>
      <c r="F1" s="48" t="s">
        <v>917</v>
      </c>
    </row>
    <row r="2" spans="1:6" ht="27.75" customHeight="1" thickBot="1" x14ac:dyDescent="0.3">
      <c r="A2" s="5" t="s">
        <v>841</v>
      </c>
      <c r="B2" s="5" t="s">
        <v>842</v>
      </c>
      <c r="C2" s="158" t="s">
        <v>843</v>
      </c>
    </row>
    <row r="3" spans="1:6" ht="27.75" customHeight="1" thickBot="1" x14ac:dyDescent="0.3">
      <c r="A3" s="414" t="s">
        <v>44</v>
      </c>
      <c r="B3" s="11" t="s">
        <v>844</v>
      </c>
      <c r="C3" s="159" t="s">
        <v>845</v>
      </c>
    </row>
    <row r="4" spans="1:6" ht="27.75" customHeight="1" thickBot="1" x14ac:dyDescent="0.3">
      <c r="A4" s="420"/>
      <c r="B4" s="11" t="s">
        <v>846</v>
      </c>
      <c r="C4" s="159" t="s">
        <v>847</v>
      </c>
    </row>
    <row r="5" spans="1:6" ht="27.75" customHeight="1" thickBot="1" x14ac:dyDescent="0.3">
      <c r="A5" s="415"/>
      <c r="B5" s="43" t="s">
        <v>848</v>
      </c>
      <c r="C5" s="159" t="s">
        <v>849</v>
      </c>
    </row>
    <row r="6" spans="1:6" ht="27.75" customHeight="1" thickBot="1" x14ac:dyDescent="0.3">
      <c r="A6" s="11" t="s">
        <v>87</v>
      </c>
      <c r="B6" s="11" t="s">
        <v>850</v>
      </c>
      <c r="C6" s="159">
        <v>1500</v>
      </c>
    </row>
    <row r="7" spans="1:6" ht="27.75" customHeight="1" thickBot="1" x14ac:dyDescent="0.3">
      <c r="A7" s="414" t="s">
        <v>37</v>
      </c>
      <c r="B7" s="11" t="s">
        <v>851</v>
      </c>
      <c r="C7" s="159" t="s">
        <v>58</v>
      </c>
    </row>
    <row r="8" spans="1:6" ht="27.75" customHeight="1" thickBot="1" x14ac:dyDescent="0.3">
      <c r="A8" s="420"/>
      <c r="B8" s="11" t="s">
        <v>852</v>
      </c>
      <c r="C8" s="159" t="s">
        <v>60</v>
      </c>
    </row>
    <row r="9" spans="1:6" ht="27.75" customHeight="1" thickBot="1" x14ac:dyDescent="0.3">
      <c r="A9" s="420"/>
      <c r="B9" s="11" t="s">
        <v>853</v>
      </c>
      <c r="C9" s="159" t="s">
        <v>62</v>
      </c>
    </row>
    <row r="10" spans="1:6" ht="27.75" customHeight="1" thickBot="1" x14ac:dyDescent="0.3">
      <c r="A10" s="415"/>
      <c r="B10" s="11" t="s">
        <v>854</v>
      </c>
      <c r="C10" s="159" t="s">
        <v>64</v>
      </c>
    </row>
    <row r="11" spans="1:6" ht="27.75" customHeight="1" thickBot="1" x14ac:dyDescent="0.3">
      <c r="A11" s="414" t="s">
        <v>86</v>
      </c>
      <c r="B11" s="11" t="s">
        <v>855</v>
      </c>
      <c r="C11" s="159" t="s">
        <v>66</v>
      </c>
    </row>
    <row r="12" spans="1:6" ht="27.75" customHeight="1" thickBot="1" x14ac:dyDescent="0.3">
      <c r="A12" s="420"/>
      <c r="B12" s="11" t="s">
        <v>856</v>
      </c>
      <c r="C12" s="159" t="s">
        <v>70</v>
      </c>
    </row>
    <row r="13" spans="1:6" ht="27.75" customHeight="1" thickBot="1" x14ac:dyDescent="0.3">
      <c r="A13" s="420"/>
      <c r="B13" s="11" t="s">
        <v>857</v>
      </c>
      <c r="C13" s="159" t="s">
        <v>73</v>
      </c>
    </row>
    <row r="14" spans="1:6" ht="27.75" customHeight="1" thickBot="1" x14ac:dyDescent="0.3">
      <c r="A14" s="420"/>
      <c r="B14" s="11" t="s">
        <v>858</v>
      </c>
      <c r="C14" s="159" t="s">
        <v>77</v>
      </c>
    </row>
    <row r="15" spans="1:6" ht="27.75" customHeight="1" thickBot="1" x14ac:dyDescent="0.3">
      <c r="A15" s="420"/>
      <c r="B15" s="11" t="s">
        <v>859</v>
      </c>
      <c r="C15" s="159" t="s">
        <v>80</v>
      </c>
    </row>
    <row r="16" spans="1:6" ht="27.75" customHeight="1" thickBot="1" x14ac:dyDescent="0.3">
      <c r="A16" s="415"/>
      <c r="B16" s="11" t="s">
        <v>860</v>
      </c>
      <c r="C16" s="159" t="s">
        <v>83</v>
      </c>
    </row>
    <row r="17" spans="1:3" ht="27.75" customHeight="1" thickBot="1" x14ac:dyDescent="0.3">
      <c r="A17" s="414" t="s">
        <v>88</v>
      </c>
      <c r="B17" s="11" t="s">
        <v>861</v>
      </c>
      <c r="C17" s="159" t="s">
        <v>89</v>
      </c>
    </row>
    <row r="18" spans="1:3" ht="27.75" customHeight="1" thickBot="1" x14ac:dyDescent="0.3">
      <c r="A18" s="420"/>
      <c r="B18" s="11" t="s">
        <v>862</v>
      </c>
      <c r="C18" s="159" t="s">
        <v>93</v>
      </c>
    </row>
    <row r="19" spans="1:3" ht="27.75" customHeight="1" thickBot="1" x14ac:dyDescent="0.3">
      <c r="A19" s="415"/>
      <c r="B19" s="11" t="s">
        <v>863</v>
      </c>
      <c r="C19" s="159" t="s">
        <v>96</v>
      </c>
    </row>
    <row r="20" spans="1:3" ht="27.75" customHeight="1" thickBot="1" x14ac:dyDescent="0.3">
      <c r="A20" s="414" t="s">
        <v>122</v>
      </c>
      <c r="B20" s="11" t="s">
        <v>864</v>
      </c>
      <c r="C20" s="159" t="s">
        <v>100</v>
      </c>
    </row>
    <row r="21" spans="1:3" ht="27.75" customHeight="1" thickBot="1" x14ac:dyDescent="0.3">
      <c r="A21" s="420"/>
      <c r="B21" s="11" t="s">
        <v>865</v>
      </c>
      <c r="C21" s="159" t="s">
        <v>106</v>
      </c>
    </row>
    <row r="22" spans="1:3" ht="27.75" customHeight="1" thickBot="1" x14ac:dyDescent="0.3">
      <c r="A22" s="420"/>
      <c r="B22" s="11" t="s">
        <v>866</v>
      </c>
      <c r="C22" s="159" t="s">
        <v>110</v>
      </c>
    </row>
    <row r="23" spans="1:3" ht="27.75" customHeight="1" thickBot="1" x14ac:dyDescent="0.3">
      <c r="A23" s="420"/>
      <c r="B23" s="11" t="s">
        <v>867</v>
      </c>
      <c r="C23" s="159" t="s">
        <v>113</v>
      </c>
    </row>
    <row r="24" spans="1:3" ht="27.75" customHeight="1" thickBot="1" x14ac:dyDescent="0.3">
      <c r="A24" s="420"/>
      <c r="B24" s="11" t="s">
        <v>868</v>
      </c>
      <c r="C24" s="159">
        <v>5001</v>
      </c>
    </row>
    <row r="25" spans="1:3" ht="27.75" customHeight="1" thickBot="1" x14ac:dyDescent="0.3">
      <c r="A25" s="420"/>
      <c r="B25" s="11" t="s">
        <v>869</v>
      </c>
      <c r="C25" s="159">
        <v>5021</v>
      </c>
    </row>
    <row r="26" spans="1:3" ht="27.75" customHeight="1" thickBot="1" x14ac:dyDescent="0.3">
      <c r="A26" s="420"/>
      <c r="B26" s="11" t="s">
        <v>870</v>
      </c>
      <c r="C26" s="159" t="s">
        <v>116</v>
      </c>
    </row>
    <row r="27" spans="1:3" ht="27.75" customHeight="1" thickBot="1" x14ac:dyDescent="0.3">
      <c r="A27" s="415"/>
      <c r="B27" s="11" t="s">
        <v>275</v>
      </c>
      <c r="C27" s="159" t="s">
        <v>119</v>
      </c>
    </row>
    <row r="28" spans="1:3" ht="27.75" customHeight="1" thickBot="1" x14ac:dyDescent="0.3">
      <c r="A28" s="414" t="s">
        <v>871</v>
      </c>
      <c r="B28" s="11" t="s">
        <v>872</v>
      </c>
      <c r="C28" s="159" t="s">
        <v>123</v>
      </c>
    </row>
    <row r="29" spans="1:3" ht="27.75" customHeight="1" thickBot="1" x14ac:dyDescent="0.3">
      <c r="A29" s="420"/>
      <c r="B29" s="11" t="s">
        <v>873</v>
      </c>
      <c r="C29" s="159" t="s">
        <v>126</v>
      </c>
    </row>
    <row r="30" spans="1:3" ht="27.75" customHeight="1" thickBot="1" x14ac:dyDescent="0.3">
      <c r="A30" s="420"/>
      <c r="B30" s="11" t="s">
        <v>874</v>
      </c>
      <c r="C30" s="159" t="s">
        <v>129</v>
      </c>
    </row>
    <row r="31" spans="1:3" ht="27.75" customHeight="1" thickBot="1" x14ac:dyDescent="0.3">
      <c r="A31" s="420"/>
      <c r="B31" s="11" t="s">
        <v>875</v>
      </c>
      <c r="C31" s="159" t="s">
        <v>132</v>
      </c>
    </row>
    <row r="32" spans="1:3" ht="27.75" customHeight="1" thickBot="1" x14ac:dyDescent="0.3">
      <c r="A32" s="420"/>
      <c r="B32" s="11" t="s">
        <v>876</v>
      </c>
      <c r="C32" s="159">
        <v>6421</v>
      </c>
    </row>
    <row r="33" spans="1:3" ht="27.75" customHeight="1" thickBot="1" x14ac:dyDescent="0.3">
      <c r="A33" s="420"/>
      <c r="B33" s="11" t="s">
        <v>877</v>
      </c>
      <c r="C33" s="159" t="s">
        <v>137</v>
      </c>
    </row>
    <row r="34" spans="1:3" ht="27.75" customHeight="1" thickBot="1" x14ac:dyDescent="0.3">
      <c r="A34" s="420"/>
      <c r="B34" s="11" t="s">
        <v>878</v>
      </c>
      <c r="C34" s="159" t="s">
        <v>140</v>
      </c>
    </row>
    <row r="35" spans="1:3" ht="27.75" customHeight="1" thickBot="1" x14ac:dyDescent="0.3">
      <c r="A35" s="415"/>
      <c r="B35" s="11" t="s">
        <v>879</v>
      </c>
      <c r="C35" s="159" t="s">
        <v>143</v>
      </c>
    </row>
    <row r="36" spans="1:3" ht="27.75" customHeight="1" thickBot="1" x14ac:dyDescent="0.3">
      <c r="A36" s="414" t="s">
        <v>880</v>
      </c>
      <c r="B36" s="11" t="s">
        <v>881</v>
      </c>
      <c r="C36" s="159" t="s">
        <v>149</v>
      </c>
    </row>
    <row r="37" spans="1:3" ht="27.75" customHeight="1" thickBot="1" x14ac:dyDescent="0.3">
      <c r="A37" s="415"/>
      <c r="B37" s="11" t="s">
        <v>325</v>
      </c>
      <c r="C37" s="159" t="s">
        <v>152</v>
      </c>
    </row>
    <row r="38" spans="1:3" ht="27.75" customHeight="1" thickBot="1" x14ac:dyDescent="0.3">
      <c r="A38" s="414" t="s">
        <v>155</v>
      </c>
      <c r="B38" s="11" t="s">
        <v>322</v>
      </c>
      <c r="C38" s="159" t="s">
        <v>882</v>
      </c>
    </row>
    <row r="39" spans="1:3" ht="27.75" customHeight="1" thickBot="1" x14ac:dyDescent="0.3">
      <c r="A39" s="420"/>
      <c r="B39" s="11" t="s">
        <v>321</v>
      </c>
      <c r="C39" s="159" t="s">
        <v>162</v>
      </c>
    </row>
    <row r="40" spans="1:3" ht="27.75" customHeight="1" thickBot="1" x14ac:dyDescent="0.3">
      <c r="A40" s="415"/>
      <c r="B40" s="11" t="s">
        <v>883</v>
      </c>
      <c r="C40" s="159" t="s">
        <v>156</v>
      </c>
    </row>
    <row r="41" spans="1:3" ht="27.75" customHeight="1" thickBot="1" x14ac:dyDescent="0.3">
      <c r="A41" s="414" t="s">
        <v>884</v>
      </c>
      <c r="B41" s="11" t="s">
        <v>885</v>
      </c>
      <c r="C41" s="159" t="s">
        <v>493</v>
      </c>
    </row>
    <row r="42" spans="1:3" ht="27.75" customHeight="1" x14ac:dyDescent="0.25">
      <c r="A42" s="420"/>
      <c r="B42" s="9" t="s">
        <v>886</v>
      </c>
      <c r="C42" s="160" t="s">
        <v>548</v>
      </c>
    </row>
  </sheetData>
  <mergeCells count="9">
    <mergeCell ref="A36:A37"/>
    <mergeCell ref="A38:A40"/>
    <mergeCell ref="A41:A42"/>
    <mergeCell ref="A3:A5"/>
    <mergeCell ref="A7:A10"/>
    <mergeCell ref="A11:A16"/>
    <mergeCell ref="A17:A19"/>
    <mergeCell ref="A20:A27"/>
    <mergeCell ref="A28:A35"/>
  </mergeCells>
  <hyperlinks>
    <hyperlink ref="F1" location="REFERENCES!A1" display="Back to Referenc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31"/>
  <sheetViews>
    <sheetView workbookViewId="0">
      <selection activeCell="I1" sqref="I1"/>
    </sheetView>
  </sheetViews>
  <sheetFormatPr defaultRowHeight="15" x14ac:dyDescent="0.25"/>
  <sheetData>
    <row r="1" spans="1:9" x14ac:dyDescent="0.25">
      <c r="A1" s="39" t="s">
        <v>660</v>
      </c>
      <c r="I1" s="48" t="s">
        <v>917</v>
      </c>
    </row>
    <row r="2" spans="1:9" ht="15.75" thickBot="1" x14ac:dyDescent="0.3">
      <c r="A2" s="5" t="s">
        <v>455</v>
      </c>
      <c r="B2" s="5" t="s">
        <v>455</v>
      </c>
      <c r="C2" s="5" t="s">
        <v>455</v>
      </c>
      <c r="D2" s="5" t="s">
        <v>455</v>
      </c>
      <c r="E2" s="5" t="s">
        <v>455</v>
      </c>
      <c r="F2" s="5" t="s">
        <v>455</v>
      </c>
      <c r="G2" s="6" t="s">
        <v>455</v>
      </c>
      <c r="I2" t="s">
        <v>663</v>
      </c>
    </row>
    <row r="3" spans="1:9" ht="23.25" thickBot="1" x14ac:dyDescent="0.3">
      <c r="A3" s="11" t="s">
        <v>44</v>
      </c>
      <c r="B3" s="11" t="s">
        <v>87</v>
      </c>
      <c r="C3" s="11" t="s">
        <v>37</v>
      </c>
      <c r="D3" s="11" t="s">
        <v>86</v>
      </c>
      <c r="E3" s="11" t="s">
        <v>88</v>
      </c>
      <c r="F3" s="11" t="s">
        <v>122</v>
      </c>
      <c r="G3" s="7" t="s">
        <v>661</v>
      </c>
      <c r="I3" t="s">
        <v>664</v>
      </c>
    </row>
    <row r="4" spans="1:9" ht="15.75" thickBot="1" x14ac:dyDescent="0.3">
      <c r="A4" s="11">
        <v>1010</v>
      </c>
      <c r="B4" s="11">
        <v>1500</v>
      </c>
      <c r="C4" s="11">
        <v>2001</v>
      </c>
      <c r="D4" s="11">
        <v>3001</v>
      </c>
      <c r="E4" s="11">
        <v>4001</v>
      </c>
      <c r="F4" s="11">
        <v>5001</v>
      </c>
      <c r="G4" s="7">
        <v>6110</v>
      </c>
    </row>
    <row r="5" spans="1:9" ht="15.75" thickBot="1" x14ac:dyDescent="0.3">
      <c r="A5" s="11">
        <v>1020</v>
      </c>
      <c r="B5" s="11"/>
      <c r="C5" s="11">
        <v>2021</v>
      </c>
      <c r="D5" s="11">
        <v>3005</v>
      </c>
      <c r="E5" s="11">
        <v>4005</v>
      </c>
      <c r="F5" s="11">
        <v>5021</v>
      </c>
      <c r="G5" s="7">
        <v>6210</v>
      </c>
    </row>
    <row r="6" spans="1:9" ht="15.75" thickBot="1" x14ac:dyDescent="0.3">
      <c r="A6" s="11">
        <v>1021</v>
      </c>
      <c r="B6" s="11"/>
      <c r="C6" s="11">
        <v>2101</v>
      </c>
      <c r="D6" s="11">
        <v>3051</v>
      </c>
      <c r="E6" s="11">
        <v>4051</v>
      </c>
      <c r="F6" s="11">
        <v>5051</v>
      </c>
      <c r="G6" s="7">
        <v>6301</v>
      </c>
    </row>
    <row r="7" spans="1:9" ht="15.75" thickBot="1" x14ac:dyDescent="0.3">
      <c r="A7" s="11">
        <v>1022</v>
      </c>
      <c r="B7" s="11"/>
      <c r="C7" s="11">
        <v>2501</v>
      </c>
      <c r="D7" s="11">
        <v>3081</v>
      </c>
      <c r="E7" s="11"/>
      <c r="F7" s="11">
        <v>5055</v>
      </c>
      <c r="G7" s="7">
        <v>6401</v>
      </c>
    </row>
    <row r="8" spans="1:9" ht="15.75" thickBot="1" x14ac:dyDescent="0.3">
      <c r="A8" s="11">
        <v>1023</v>
      </c>
      <c r="B8" s="11"/>
      <c r="C8" s="11">
        <v>2521</v>
      </c>
      <c r="D8" s="11">
        <v>3091</v>
      </c>
      <c r="E8" s="11"/>
      <c r="F8" s="11">
        <v>5061</v>
      </c>
      <c r="G8" s="7">
        <v>6421</v>
      </c>
    </row>
    <row r="9" spans="1:9" ht="15.75" thickBot="1" x14ac:dyDescent="0.3">
      <c r="A9" s="11">
        <v>1024</v>
      </c>
      <c r="B9" s="11"/>
      <c r="C9" s="11"/>
      <c r="D9" s="11">
        <v>3101</v>
      </c>
      <c r="E9" s="11"/>
      <c r="F9" s="11">
        <v>5071</v>
      </c>
      <c r="G9" s="7">
        <v>6501</v>
      </c>
    </row>
    <row r="10" spans="1:9" ht="15.75" thickBot="1" x14ac:dyDescent="0.3">
      <c r="A10" s="11">
        <v>1025</v>
      </c>
      <c r="B10" s="11"/>
      <c r="C10" s="11"/>
      <c r="D10" s="11"/>
      <c r="E10" s="11"/>
      <c r="F10" s="11">
        <v>5081</v>
      </c>
      <c r="G10" s="7">
        <v>6701</v>
      </c>
    </row>
    <row r="11" spans="1:9" ht="15.75" thickBot="1" x14ac:dyDescent="0.3">
      <c r="A11" s="11">
        <v>1026</v>
      </c>
      <c r="B11" s="11"/>
      <c r="C11" s="11"/>
      <c r="D11" s="11"/>
      <c r="E11" s="11"/>
      <c r="F11" s="11">
        <v>5091</v>
      </c>
      <c r="G11" s="7">
        <v>6801</v>
      </c>
    </row>
    <row r="12" spans="1:9" ht="15.75" thickBot="1" x14ac:dyDescent="0.3">
      <c r="A12" s="11">
        <v>1027</v>
      </c>
      <c r="B12" s="11"/>
      <c r="C12" s="11"/>
      <c r="D12" s="11"/>
      <c r="E12" s="11"/>
      <c r="F12" s="11">
        <v>5101</v>
      </c>
      <c r="G12" s="7"/>
    </row>
    <row r="13" spans="1:9" ht="15.75" thickBot="1" x14ac:dyDescent="0.3">
      <c r="A13" s="11">
        <v>1028</v>
      </c>
      <c r="B13" s="11"/>
      <c r="C13" s="11"/>
      <c r="D13" s="11"/>
      <c r="E13" s="11"/>
      <c r="F13" s="11">
        <v>5111</v>
      </c>
      <c r="G13" s="7"/>
    </row>
    <row r="14" spans="1:9" ht="15.75" thickBot="1" x14ac:dyDescent="0.3">
      <c r="A14" s="11">
        <v>1029</v>
      </c>
      <c r="B14" s="11"/>
      <c r="C14" s="11"/>
      <c r="D14" s="11"/>
      <c r="E14" s="11"/>
      <c r="F14" s="11"/>
      <c r="G14" s="7"/>
    </row>
    <row r="15" spans="1:9" ht="15.75" thickBot="1" x14ac:dyDescent="0.3">
      <c r="A15" s="11">
        <v>1040</v>
      </c>
      <c r="B15" s="11"/>
      <c r="C15" s="11"/>
      <c r="D15" s="11"/>
      <c r="E15" s="11"/>
      <c r="F15" s="11"/>
      <c r="G15" s="7"/>
    </row>
    <row r="16" spans="1:9" ht="15.75" thickBot="1" x14ac:dyDescent="0.3">
      <c r="A16" s="11">
        <v>1081</v>
      </c>
      <c r="B16" s="11"/>
      <c r="C16" s="11"/>
      <c r="D16" s="11"/>
      <c r="E16" s="11"/>
      <c r="F16" s="11"/>
      <c r="G16" s="7"/>
    </row>
    <row r="17" spans="1:8" ht="15.75" thickBot="1" x14ac:dyDescent="0.3">
      <c r="A17" s="11">
        <v>1082</v>
      </c>
      <c r="B17" s="11"/>
      <c r="C17" s="11"/>
      <c r="D17" s="11"/>
      <c r="E17" s="11"/>
      <c r="F17" s="11"/>
      <c r="G17" s="7"/>
    </row>
    <row r="18" spans="1:8" x14ac:dyDescent="0.25">
      <c r="A18" s="9">
        <v>1084</v>
      </c>
      <c r="B18" s="9"/>
      <c r="C18" s="9"/>
      <c r="D18" s="9"/>
      <c r="E18" s="9"/>
      <c r="F18" s="9"/>
      <c r="G18" s="8"/>
    </row>
    <row r="20" spans="1:8" x14ac:dyDescent="0.25">
      <c r="A20" s="39" t="s">
        <v>662</v>
      </c>
    </row>
    <row r="21" spans="1:8" ht="15.75" thickBot="1" x14ac:dyDescent="0.3">
      <c r="A21" s="5" t="s">
        <v>455</v>
      </c>
      <c r="B21" s="5" t="s">
        <v>455</v>
      </c>
      <c r="C21" s="5" t="s">
        <v>455</v>
      </c>
      <c r="D21" s="5" t="s">
        <v>455</v>
      </c>
      <c r="E21" s="5" t="s">
        <v>455</v>
      </c>
      <c r="F21" s="6" t="s">
        <v>455</v>
      </c>
      <c r="H21" s="40" t="s">
        <v>665</v>
      </c>
    </row>
    <row r="22" spans="1:8" ht="23.25" thickBot="1" x14ac:dyDescent="0.3">
      <c r="A22" s="11" t="s">
        <v>44</v>
      </c>
      <c r="B22" s="11" t="s">
        <v>37</v>
      </c>
      <c r="C22" s="11" t="s">
        <v>86</v>
      </c>
      <c r="D22" s="11" t="s">
        <v>88</v>
      </c>
      <c r="E22" s="11" t="s">
        <v>122</v>
      </c>
      <c r="F22" s="7" t="s">
        <v>661</v>
      </c>
      <c r="H22" s="40" t="s">
        <v>666</v>
      </c>
    </row>
    <row r="23" spans="1:8" ht="15.75" thickBot="1" x14ac:dyDescent="0.3">
      <c r="A23" s="11">
        <v>1000</v>
      </c>
      <c r="B23" s="11">
        <v>2000</v>
      </c>
      <c r="C23" s="11">
        <v>3000</v>
      </c>
      <c r="D23" s="11">
        <v>4000</v>
      </c>
      <c r="E23" s="11">
        <v>5050</v>
      </c>
      <c r="F23" s="7">
        <v>6100</v>
      </c>
      <c r="H23" s="40" t="s">
        <v>667</v>
      </c>
    </row>
    <row r="24" spans="1:8" ht="15.75" thickBot="1" x14ac:dyDescent="0.3">
      <c r="A24" s="11">
        <v>1030</v>
      </c>
      <c r="B24" s="11">
        <v>2020</v>
      </c>
      <c r="C24" s="11">
        <v>3004</v>
      </c>
      <c r="D24" s="11">
        <v>4004</v>
      </c>
      <c r="E24" s="11">
        <v>5054</v>
      </c>
      <c r="F24" s="7">
        <v>6200</v>
      </c>
    </row>
    <row r="25" spans="1:8" ht="15.75" thickBot="1" x14ac:dyDescent="0.3">
      <c r="A25" s="11">
        <v>1080</v>
      </c>
      <c r="B25" s="11">
        <v>2100</v>
      </c>
      <c r="C25" s="11">
        <v>3050</v>
      </c>
      <c r="D25" s="11">
        <v>4050</v>
      </c>
      <c r="E25" s="11">
        <v>5060</v>
      </c>
      <c r="F25" s="7">
        <v>6300</v>
      </c>
    </row>
    <row r="26" spans="1:8" ht="15.75" thickBot="1" x14ac:dyDescent="0.3">
      <c r="A26" s="11">
        <v>1083</v>
      </c>
      <c r="B26" s="11">
        <v>2500</v>
      </c>
      <c r="C26" s="11">
        <v>3080</v>
      </c>
      <c r="D26" s="11"/>
      <c r="E26" s="11">
        <v>5070</v>
      </c>
      <c r="F26" s="7">
        <v>6400</v>
      </c>
    </row>
    <row r="27" spans="1:8" ht="15.75" thickBot="1" x14ac:dyDescent="0.3">
      <c r="A27" s="11"/>
      <c r="B27" s="11">
        <v>2520</v>
      </c>
      <c r="C27" s="11">
        <v>3090</v>
      </c>
      <c r="D27" s="11"/>
      <c r="E27" s="11">
        <v>5080</v>
      </c>
      <c r="F27" s="7">
        <v>6500</v>
      </c>
    </row>
    <row r="28" spans="1:8" ht="15.75" thickBot="1" x14ac:dyDescent="0.3">
      <c r="A28" s="11"/>
      <c r="B28" s="11"/>
      <c r="C28" s="11">
        <v>3100</v>
      </c>
      <c r="D28" s="11"/>
      <c r="E28" s="11">
        <v>5090</v>
      </c>
      <c r="F28" s="7">
        <v>6700</v>
      </c>
    </row>
    <row r="29" spans="1:8" ht="15.75" thickBot="1" x14ac:dyDescent="0.3">
      <c r="A29" s="11"/>
      <c r="B29" s="11"/>
      <c r="C29" s="11"/>
      <c r="D29" s="11"/>
      <c r="E29" s="11">
        <v>5100</v>
      </c>
      <c r="F29" s="7">
        <v>6800</v>
      </c>
    </row>
    <row r="30" spans="1:8" x14ac:dyDescent="0.25">
      <c r="A30" s="9"/>
      <c r="B30" s="9"/>
      <c r="C30" s="9"/>
      <c r="D30" s="9"/>
      <c r="E30" s="9">
        <v>5110</v>
      </c>
      <c r="F30" s="8"/>
    </row>
    <row r="31" spans="1:8" x14ac:dyDescent="0.25">
      <c r="A31" s="38"/>
    </row>
  </sheetData>
  <hyperlinks>
    <hyperlink ref="I1" location="REFERENCES!A1" display="Back to Referenc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10"/>
  <sheetViews>
    <sheetView workbookViewId="0">
      <selection activeCell="G1" sqref="G1"/>
    </sheetView>
  </sheetViews>
  <sheetFormatPr defaultRowHeight="15" x14ac:dyDescent="0.25"/>
  <cols>
    <col min="4" max="4" width="67.85546875" customWidth="1"/>
  </cols>
  <sheetData>
    <row r="1" spans="1:7" x14ac:dyDescent="0.25">
      <c r="A1" s="1" t="s">
        <v>213</v>
      </c>
      <c r="B1" s="1"/>
      <c r="G1" s="48" t="s">
        <v>917</v>
      </c>
    </row>
    <row r="2" spans="1:7" ht="22.5" customHeight="1" thickBot="1" x14ac:dyDescent="0.3">
      <c r="A2" s="5" t="s">
        <v>223</v>
      </c>
      <c r="B2" s="5" t="s">
        <v>222</v>
      </c>
      <c r="C2" s="5" t="s">
        <v>219</v>
      </c>
      <c r="D2" s="5" t="s">
        <v>227</v>
      </c>
    </row>
    <row r="3" spans="1:7" ht="22.5" customHeight="1" thickBot="1" x14ac:dyDescent="0.3">
      <c r="A3" s="11">
        <v>1</v>
      </c>
      <c r="B3" s="11" t="s">
        <v>211</v>
      </c>
      <c r="C3" s="11" t="s">
        <v>224</v>
      </c>
      <c r="D3" s="11" t="s">
        <v>228</v>
      </c>
    </row>
    <row r="4" spans="1:7" ht="22.5" customHeight="1" thickBot="1" x14ac:dyDescent="0.3">
      <c r="A4" s="11">
        <v>2</v>
      </c>
      <c r="B4" s="11" t="s">
        <v>212</v>
      </c>
      <c r="C4" s="11">
        <v>1</v>
      </c>
      <c r="D4" s="11" t="s">
        <v>230</v>
      </c>
    </row>
    <row r="5" spans="1:7" ht="22.5" customHeight="1" thickBot="1" x14ac:dyDescent="0.3">
      <c r="A5" s="11">
        <v>3</v>
      </c>
      <c r="B5" s="11" t="s">
        <v>221</v>
      </c>
      <c r="C5" s="11" t="s">
        <v>225</v>
      </c>
      <c r="D5" s="11" t="s">
        <v>221</v>
      </c>
    </row>
    <row r="6" spans="1:7" ht="22.5" customHeight="1" thickBot="1" x14ac:dyDescent="0.3">
      <c r="A6" s="11">
        <v>4</v>
      </c>
      <c r="B6" s="11" t="s">
        <v>214</v>
      </c>
      <c r="C6" s="11" t="s">
        <v>220</v>
      </c>
      <c r="D6" s="11" t="s">
        <v>229</v>
      </c>
    </row>
    <row r="7" spans="1:7" ht="22.5" customHeight="1" thickBot="1" x14ac:dyDescent="0.3">
      <c r="A7" s="11">
        <v>5</v>
      </c>
      <c r="B7" s="11" t="s">
        <v>215</v>
      </c>
      <c r="C7" s="11" t="s">
        <v>226</v>
      </c>
      <c r="D7" s="11" t="s">
        <v>231</v>
      </c>
    </row>
    <row r="8" spans="1:7" ht="22.5" customHeight="1" thickBot="1" x14ac:dyDescent="0.3">
      <c r="A8" s="11">
        <v>6</v>
      </c>
      <c r="B8" s="11" t="s">
        <v>216</v>
      </c>
      <c r="C8" s="11">
        <v>4</v>
      </c>
      <c r="D8" s="11" t="s">
        <v>232</v>
      </c>
    </row>
    <row r="9" spans="1:7" ht="22.5" customHeight="1" thickBot="1" x14ac:dyDescent="0.3">
      <c r="A9" s="11">
        <v>7</v>
      </c>
      <c r="B9" s="11" t="s">
        <v>217</v>
      </c>
      <c r="C9" s="11">
        <v>6</v>
      </c>
      <c r="D9" s="11" t="s">
        <v>217</v>
      </c>
    </row>
    <row r="10" spans="1:7" ht="22.5" customHeight="1" thickBot="1" x14ac:dyDescent="0.3">
      <c r="A10" s="11">
        <v>8</v>
      </c>
      <c r="B10" s="11" t="s">
        <v>218</v>
      </c>
      <c r="C10" s="11" t="s">
        <v>233</v>
      </c>
      <c r="D10" s="11" t="s">
        <v>218</v>
      </c>
    </row>
  </sheetData>
  <hyperlinks>
    <hyperlink ref="G1" location="REFERENCES!A1" display="Back to Reference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1"/>
  <sheetViews>
    <sheetView workbookViewId="0">
      <pane ySplit="2" topLeftCell="A3" activePane="bottomLeft" state="frozen"/>
      <selection pane="bottomLeft" activeCell="E1" sqref="E1"/>
    </sheetView>
  </sheetViews>
  <sheetFormatPr defaultRowHeight="15" x14ac:dyDescent="0.25"/>
  <cols>
    <col min="2" max="2" width="23.85546875" bestFit="1" customWidth="1"/>
  </cols>
  <sheetData>
    <row r="1" spans="1:5" x14ac:dyDescent="0.25">
      <c r="A1" s="41" t="s">
        <v>892</v>
      </c>
      <c r="E1" s="48" t="s">
        <v>917</v>
      </c>
    </row>
    <row r="2" spans="1:5" ht="23.25" thickBot="1" x14ac:dyDescent="0.3">
      <c r="A2" s="5" t="s">
        <v>326</v>
      </c>
      <c r="B2" s="6" t="s">
        <v>0</v>
      </c>
    </row>
    <row r="3" spans="1:5" ht="33" customHeight="1" thickBot="1" x14ac:dyDescent="0.3">
      <c r="A3" s="11" t="s">
        <v>327</v>
      </c>
      <c r="B3" s="7" t="s">
        <v>328</v>
      </c>
    </row>
    <row r="4" spans="1:5" ht="33" customHeight="1" thickBot="1" x14ac:dyDescent="0.3">
      <c r="A4" s="11" t="s">
        <v>329</v>
      </c>
      <c r="B4" s="7" t="s">
        <v>330</v>
      </c>
    </row>
    <row r="5" spans="1:5" ht="33" customHeight="1" thickBot="1" x14ac:dyDescent="0.3">
      <c r="A5" s="11" t="s">
        <v>331</v>
      </c>
      <c r="B5" s="7" t="s">
        <v>332</v>
      </c>
    </row>
    <row r="6" spans="1:5" ht="33" customHeight="1" thickBot="1" x14ac:dyDescent="0.3">
      <c r="A6" s="11" t="s">
        <v>333</v>
      </c>
      <c r="B6" s="7" t="s">
        <v>334</v>
      </c>
    </row>
    <row r="7" spans="1:5" ht="33" customHeight="1" thickBot="1" x14ac:dyDescent="0.3">
      <c r="A7" s="11" t="s">
        <v>335</v>
      </c>
      <c r="B7" s="7" t="s">
        <v>336</v>
      </c>
    </row>
    <row r="8" spans="1:5" ht="33" customHeight="1" thickBot="1" x14ac:dyDescent="0.3">
      <c r="A8" s="11" t="s">
        <v>337</v>
      </c>
      <c r="B8" s="7" t="s">
        <v>338</v>
      </c>
    </row>
    <row r="9" spans="1:5" ht="33" customHeight="1" thickBot="1" x14ac:dyDescent="0.3">
      <c r="A9" s="11" t="s">
        <v>339</v>
      </c>
      <c r="B9" s="7" t="s">
        <v>340</v>
      </c>
    </row>
    <row r="10" spans="1:5" ht="33" customHeight="1" thickBot="1" x14ac:dyDescent="0.3">
      <c r="A10" s="11" t="s">
        <v>341</v>
      </c>
      <c r="B10" s="7" t="s">
        <v>342</v>
      </c>
    </row>
    <row r="11" spans="1:5" ht="33" customHeight="1" thickBot="1" x14ac:dyDescent="0.3">
      <c r="A11" s="11" t="s">
        <v>343</v>
      </c>
      <c r="B11" s="7" t="s">
        <v>344</v>
      </c>
    </row>
    <row r="12" spans="1:5" ht="33" customHeight="1" thickBot="1" x14ac:dyDescent="0.3">
      <c r="A12" s="11" t="s">
        <v>345</v>
      </c>
      <c r="B12" s="7" t="s">
        <v>346</v>
      </c>
    </row>
    <row r="13" spans="1:5" ht="33" customHeight="1" thickBot="1" x14ac:dyDescent="0.3">
      <c r="A13" s="11" t="s">
        <v>347</v>
      </c>
      <c r="B13" s="7" t="s">
        <v>348</v>
      </c>
    </row>
    <row r="14" spans="1:5" ht="33" customHeight="1" thickBot="1" x14ac:dyDescent="0.3">
      <c r="A14" s="11" t="s">
        <v>349</v>
      </c>
      <c r="B14" s="7" t="s">
        <v>350</v>
      </c>
    </row>
    <row r="15" spans="1:5" ht="33" customHeight="1" thickBot="1" x14ac:dyDescent="0.3">
      <c r="A15" s="11" t="s">
        <v>351</v>
      </c>
      <c r="B15" s="7" t="s">
        <v>352</v>
      </c>
    </row>
    <row r="16" spans="1:5" ht="33" customHeight="1" thickBot="1" x14ac:dyDescent="0.3">
      <c r="A16" s="11" t="s">
        <v>353</v>
      </c>
      <c r="B16" s="7" t="s">
        <v>354</v>
      </c>
    </row>
    <row r="17" spans="1:2" ht="33" customHeight="1" thickBot="1" x14ac:dyDescent="0.3">
      <c r="A17" s="11" t="s">
        <v>355</v>
      </c>
      <c r="B17" s="7" t="s">
        <v>356</v>
      </c>
    </row>
    <row r="18" spans="1:2" ht="33" customHeight="1" thickBot="1" x14ac:dyDescent="0.3">
      <c r="A18" s="11" t="s">
        <v>357</v>
      </c>
      <c r="B18" s="7" t="s">
        <v>358</v>
      </c>
    </row>
    <row r="19" spans="1:2" ht="33" customHeight="1" thickBot="1" x14ac:dyDescent="0.3">
      <c r="A19" s="11" t="s">
        <v>359</v>
      </c>
      <c r="B19" s="7" t="s">
        <v>360</v>
      </c>
    </row>
    <row r="20" spans="1:2" ht="33" customHeight="1" thickBot="1" x14ac:dyDescent="0.3">
      <c r="A20" s="11" t="s">
        <v>361</v>
      </c>
      <c r="B20" s="7" t="s">
        <v>362</v>
      </c>
    </row>
    <row r="21" spans="1:2" ht="33" customHeight="1" x14ac:dyDescent="0.25">
      <c r="A21" s="9" t="s">
        <v>363</v>
      </c>
      <c r="B21" s="8" t="s">
        <v>364</v>
      </c>
    </row>
  </sheetData>
  <hyperlinks>
    <hyperlink ref="E1" location="REFERENCES!A1" display="Back to Referenc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12"/>
  <sheetViews>
    <sheetView workbookViewId="0">
      <selection activeCell="E1" sqref="E1"/>
    </sheetView>
  </sheetViews>
  <sheetFormatPr defaultRowHeight="15" x14ac:dyDescent="0.25"/>
  <cols>
    <col min="2" max="2" width="65.85546875" customWidth="1"/>
  </cols>
  <sheetData>
    <row r="1" spans="1:5" x14ac:dyDescent="0.25">
      <c r="A1" s="41" t="s">
        <v>668</v>
      </c>
      <c r="E1" s="48" t="s">
        <v>917</v>
      </c>
    </row>
    <row r="2" spans="1:5" ht="36.75" customHeight="1" thickBot="1" x14ac:dyDescent="0.3">
      <c r="A2" s="5" t="s">
        <v>164</v>
      </c>
      <c r="B2" s="6" t="s">
        <v>0</v>
      </c>
    </row>
    <row r="3" spans="1:5" ht="36.75" customHeight="1" thickBot="1" x14ac:dyDescent="0.3">
      <c r="A3" s="11" t="s">
        <v>669</v>
      </c>
      <c r="B3" s="7" t="s">
        <v>670</v>
      </c>
    </row>
    <row r="4" spans="1:5" ht="36.75" customHeight="1" thickBot="1" x14ac:dyDescent="0.3">
      <c r="A4" s="11" t="s">
        <v>671</v>
      </c>
      <c r="B4" s="7" t="s">
        <v>672</v>
      </c>
    </row>
    <row r="5" spans="1:5" ht="36.75" customHeight="1" thickBot="1" x14ac:dyDescent="0.3">
      <c r="A5" s="11" t="s">
        <v>673</v>
      </c>
      <c r="B5" s="7" t="s">
        <v>674</v>
      </c>
    </row>
    <row r="6" spans="1:5" ht="36.75" customHeight="1" thickBot="1" x14ac:dyDescent="0.3">
      <c r="A6" s="11" t="s">
        <v>15</v>
      </c>
      <c r="B6" s="7" t="s">
        <v>675</v>
      </c>
    </row>
    <row r="7" spans="1:5" ht="36.75" customHeight="1" thickBot="1" x14ac:dyDescent="0.3">
      <c r="A7" s="11" t="s">
        <v>676</v>
      </c>
      <c r="B7" s="7" t="s">
        <v>677</v>
      </c>
    </row>
    <row r="8" spans="1:5" ht="36.75" customHeight="1" thickBot="1" x14ac:dyDescent="0.3">
      <c r="A8" s="11" t="s">
        <v>678</v>
      </c>
      <c r="B8" s="7" t="s">
        <v>679</v>
      </c>
    </row>
    <row r="9" spans="1:5" ht="36.75" customHeight="1" thickBot="1" x14ac:dyDescent="0.3">
      <c r="A9" s="11" t="s">
        <v>680</v>
      </c>
      <c r="B9" s="7" t="s">
        <v>681</v>
      </c>
    </row>
    <row r="10" spans="1:5" ht="36.75" customHeight="1" thickBot="1" x14ac:dyDescent="0.3">
      <c r="A10" s="11" t="s">
        <v>159</v>
      </c>
      <c r="B10" s="7" t="s">
        <v>682</v>
      </c>
    </row>
    <row r="11" spans="1:5" ht="36.75" customHeight="1" thickBot="1" x14ac:dyDescent="0.3">
      <c r="A11" s="11" t="s">
        <v>9</v>
      </c>
      <c r="B11" s="7" t="s">
        <v>683</v>
      </c>
    </row>
    <row r="12" spans="1:5" ht="36.75" customHeight="1" x14ac:dyDescent="0.25">
      <c r="A12" s="9" t="s">
        <v>684</v>
      </c>
      <c r="B12" s="8" t="s">
        <v>685</v>
      </c>
    </row>
  </sheetData>
  <hyperlinks>
    <hyperlink ref="E1" location="REFERENCES!A1" display="Back to Referenc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12"/>
  <sheetViews>
    <sheetView workbookViewId="0">
      <selection activeCell="J9" sqref="J9"/>
    </sheetView>
  </sheetViews>
  <sheetFormatPr defaultRowHeight="15" x14ac:dyDescent="0.25"/>
  <cols>
    <col min="2" max="2" width="28" customWidth="1"/>
  </cols>
  <sheetData>
    <row r="1" spans="1:5" x14ac:dyDescent="0.25">
      <c r="A1" s="42" t="s">
        <v>686</v>
      </c>
      <c r="E1" s="48" t="s">
        <v>917</v>
      </c>
    </row>
    <row r="2" spans="1:5" ht="36.75" customHeight="1" thickBot="1" x14ac:dyDescent="0.3">
      <c r="A2" s="5" t="s">
        <v>164</v>
      </c>
      <c r="B2" s="6" t="s">
        <v>0</v>
      </c>
    </row>
    <row r="3" spans="1:5" ht="36.75" customHeight="1" thickBot="1" x14ac:dyDescent="0.3">
      <c r="A3" s="11" t="s">
        <v>687</v>
      </c>
      <c r="B3" s="7" t="s">
        <v>688</v>
      </c>
    </row>
    <row r="4" spans="1:5" ht="36.75" customHeight="1" thickBot="1" x14ac:dyDescent="0.3">
      <c r="A4" s="11" t="s">
        <v>445</v>
      </c>
      <c r="B4" s="7" t="s">
        <v>689</v>
      </c>
    </row>
    <row r="5" spans="1:5" ht="36.75" customHeight="1" thickBot="1" x14ac:dyDescent="0.3">
      <c r="A5" s="11" t="s">
        <v>690</v>
      </c>
      <c r="B5" s="7" t="s">
        <v>691</v>
      </c>
    </row>
    <row r="6" spans="1:5" ht="36.75" customHeight="1" thickBot="1" x14ac:dyDescent="0.3">
      <c r="A6" s="11" t="s">
        <v>692</v>
      </c>
      <c r="B6" s="7" t="s">
        <v>693</v>
      </c>
    </row>
    <row r="7" spans="1:5" ht="36.75" customHeight="1" thickBot="1" x14ac:dyDescent="0.3">
      <c r="A7" s="11" t="s">
        <v>694</v>
      </c>
      <c r="B7" s="7" t="s">
        <v>695</v>
      </c>
    </row>
    <row r="8" spans="1:5" ht="36.75" customHeight="1" thickBot="1" x14ac:dyDescent="0.3">
      <c r="A8" s="11" t="s">
        <v>696</v>
      </c>
      <c r="B8" s="7" t="s">
        <v>697</v>
      </c>
    </row>
    <row r="9" spans="1:5" ht="36.75" customHeight="1" thickBot="1" x14ac:dyDescent="0.3">
      <c r="A9" s="11" t="s">
        <v>698</v>
      </c>
      <c r="B9" s="7" t="s">
        <v>699</v>
      </c>
    </row>
    <row r="10" spans="1:5" ht="36.75" customHeight="1" x14ac:dyDescent="0.25">
      <c r="A10" s="9" t="s">
        <v>700</v>
      </c>
      <c r="B10" s="8" t="s">
        <v>701</v>
      </c>
    </row>
    <row r="11" spans="1:5" ht="36.75" customHeight="1" x14ac:dyDescent="0.25"/>
    <row r="12" spans="1:5" ht="36.75" customHeight="1" x14ac:dyDescent="0.25"/>
  </sheetData>
  <hyperlinks>
    <hyperlink ref="E1" location="REFERENCES!A1" display="Back to References"/>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24"/>
  <sheetViews>
    <sheetView workbookViewId="0">
      <pane ySplit="2" topLeftCell="A3" activePane="bottomLeft" state="frozen"/>
      <selection pane="bottomLeft" activeCell="E1" sqref="E1"/>
    </sheetView>
  </sheetViews>
  <sheetFormatPr defaultRowHeight="15" x14ac:dyDescent="0.25"/>
  <cols>
    <col min="2" max="2" width="53.28515625" bestFit="1" customWidth="1"/>
  </cols>
  <sheetData>
    <row r="1" spans="1:5" x14ac:dyDescent="0.25">
      <c r="A1" s="39" t="s">
        <v>888</v>
      </c>
      <c r="E1" s="48" t="s">
        <v>917</v>
      </c>
    </row>
    <row r="2" spans="1:5" ht="44.25" customHeight="1" thickBot="1" x14ac:dyDescent="0.3">
      <c r="A2" s="5" t="s">
        <v>164</v>
      </c>
      <c r="B2" s="6" t="s">
        <v>0</v>
      </c>
    </row>
    <row r="3" spans="1:5" ht="44.25" customHeight="1" thickBot="1" x14ac:dyDescent="0.3">
      <c r="A3" s="11" t="s">
        <v>598</v>
      </c>
      <c r="B3" s="7" t="s">
        <v>599</v>
      </c>
    </row>
    <row r="4" spans="1:5" ht="44.25" customHeight="1" thickBot="1" x14ac:dyDescent="0.3">
      <c r="A4" s="11" t="s">
        <v>600</v>
      </c>
      <c r="B4" s="7" t="s">
        <v>601</v>
      </c>
    </row>
    <row r="5" spans="1:5" ht="44.25" customHeight="1" thickBot="1" x14ac:dyDescent="0.3">
      <c r="A5" s="11" t="s">
        <v>602</v>
      </c>
      <c r="B5" s="7" t="s">
        <v>603</v>
      </c>
    </row>
    <row r="6" spans="1:5" ht="44.25" customHeight="1" x14ac:dyDescent="0.25">
      <c r="A6" s="414" t="s">
        <v>604</v>
      </c>
      <c r="B6" s="8" t="s">
        <v>605</v>
      </c>
    </row>
    <row r="7" spans="1:5" ht="44.25" customHeight="1" thickBot="1" x14ac:dyDescent="0.3">
      <c r="A7" s="415"/>
      <c r="B7" s="7" t="s">
        <v>606</v>
      </c>
    </row>
    <row r="8" spans="1:5" ht="44.25" customHeight="1" thickBot="1" x14ac:dyDescent="0.3">
      <c r="A8" s="11" t="s">
        <v>607</v>
      </c>
      <c r="B8" s="7" t="s">
        <v>608</v>
      </c>
    </row>
    <row r="9" spans="1:5" ht="44.25" customHeight="1" thickBot="1" x14ac:dyDescent="0.3">
      <c r="A9" s="11" t="s">
        <v>609</v>
      </c>
      <c r="B9" s="7" t="s">
        <v>610</v>
      </c>
    </row>
    <row r="10" spans="1:5" ht="44.25" customHeight="1" thickBot="1" x14ac:dyDescent="0.3">
      <c r="A10" s="11" t="s">
        <v>611</v>
      </c>
      <c r="B10" s="7" t="s">
        <v>612</v>
      </c>
    </row>
    <row r="11" spans="1:5" ht="44.25" customHeight="1" thickBot="1" x14ac:dyDescent="0.3">
      <c r="A11" s="11" t="s">
        <v>613</v>
      </c>
      <c r="B11" s="7" t="s">
        <v>614</v>
      </c>
    </row>
    <row r="12" spans="1:5" ht="44.25" customHeight="1" x14ac:dyDescent="0.25">
      <c r="A12" s="414" t="s">
        <v>615</v>
      </c>
      <c r="B12" s="8" t="s">
        <v>616</v>
      </c>
    </row>
    <row r="13" spans="1:5" ht="44.25" customHeight="1" thickBot="1" x14ac:dyDescent="0.3">
      <c r="A13" s="415"/>
      <c r="B13" s="7" t="s">
        <v>617</v>
      </c>
    </row>
    <row r="14" spans="1:5" ht="44.25" customHeight="1" x14ac:dyDescent="0.25">
      <c r="A14" s="414" t="s">
        <v>618</v>
      </c>
      <c r="B14" s="8" t="s">
        <v>619</v>
      </c>
    </row>
    <row r="15" spans="1:5" ht="44.25" customHeight="1" thickBot="1" x14ac:dyDescent="0.3">
      <c r="A15" s="415"/>
      <c r="B15" s="7" t="s">
        <v>620</v>
      </c>
    </row>
    <row r="16" spans="1:5" ht="44.25" customHeight="1" thickBot="1" x14ac:dyDescent="0.3">
      <c r="A16" s="11" t="s">
        <v>621</v>
      </c>
      <c r="B16" s="7" t="s">
        <v>622</v>
      </c>
    </row>
    <row r="17" spans="1:2" ht="44.25" customHeight="1" thickBot="1" x14ac:dyDescent="0.3">
      <c r="A17" s="11" t="s">
        <v>623</v>
      </c>
      <c r="B17" s="7" t="s">
        <v>624</v>
      </c>
    </row>
    <row r="18" spans="1:2" ht="44.25" customHeight="1" x14ac:dyDescent="0.25">
      <c r="A18" s="414" t="s">
        <v>7</v>
      </c>
      <c r="B18" s="8" t="s">
        <v>625</v>
      </c>
    </row>
    <row r="19" spans="1:2" ht="44.25" customHeight="1" x14ac:dyDescent="0.25">
      <c r="A19" s="420"/>
      <c r="B19" s="34" t="s">
        <v>626</v>
      </c>
    </row>
    <row r="20" spans="1:2" ht="44.25" customHeight="1" thickBot="1" x14ac:dyDescent="0.3">
      <c r="A20" s="415"/>
      <c r="B20" s="35" t="s">
        <v>627</v>
      </c>
    </row>
    <row r="21" spans="1:2" ht="44.25" customHeight="1" thickBot="1" x14ac:dyDescent="0.3">
      <c r="A21" s="11" t="s">
        <v>628</v>
      </c>
      <c r="B21" s="7" t="s">
        <v>629</v>
      </c>
    </row>
    <row r="22" spans="1:2" ht="44.25" customHeight="1" x14ac:dyDescent="0.25">
      <c r="A22" s="414" t="s">
        <v>630</v>
      </c>
      <c r="B22" s="8" t="s">
        <v>631</v>
      </c>
    </row>
    <row r="23" spans="1:2" ht="44.25" customHeight="1" thickBot="1" x14ac:dyDescent="0.3">
      <c r="A23" s="415"/>
      <c r="B23" s="7" t="s">
        <v>632</v>
      </c>
    </row>
    <row r="24" spans="1:2" ht="44.25" customHeight="1" x14ac:dyDescent="0.25">
      <c r="A24" s="9" t="s">
        <v>633</v>
      </c>
      <c r="B24" s="8" t="s">
        <v>634</v>
      </c>
    </row>
  </sheetData>
  <mergeCells count="5">
    <mergeCell ref="A6:A7"/>
    <mergeCell ref="A12:A13"/>
    <mergeCell ref="A14:A15"/>
    <mergeCell ref="A18:A20"/>
    <mergeCell ref="A22:A23"/>
  </mergeCells>
  <hyperlinks>
    <hyperlink ref="E1" location="REFERENCES!A1" display="Back to Referenc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C5:D35"/>
  <sheetViews>
    <sheetView workbookViewId="0"/>
  </sheetViews>
  <sheetFormatPr defaultRowHeight="15" x14ac:dyDescent="0.25"/>
  <cols>
    <col min="3" max="3" width="92.85546875" bestFit="1" customWidth="1"/>
    <col min="4" max="4" width="64.28515625" customWidth="1"/>
  </cols>
  <sheetData>
    <row r="5" spans="3:4" x14ac:dyDescent="0.25">
      <c r="C5" s="169" t="s">
        <v>0</v>
      </c>
      <c r="D5" s="169" t="s">
        <v>1155</v>
      </c>
    </row>
    <row r="6" spans="3:4" x14ac:dyDescent="0.25">
      <c r="C6" s="170" t="s">
        <v>1158</v>
      </c>
      <c r="D6" s="47" t="s">
        <v>1128</v>
      </c>
    </row>
    <row r="7" spans="3:4" ht="45" x14ac:dyDescent="0.25">
      <c r="C7" s="171" t="s">
        <v>1160</v>
      </c>
      <c r="D7" s="47" t="s">
        <v>1156</v>
      </c>
    </row>
    <row r="8" spans="3:4" x14ac:dyDescent="0.25">
      <c r="C8" s="170" t="s">
        <v>1159</v>
      </c>
      <c r="D8" s="47" t="s">
        <v>1157</v>
      </c>
    </row>
    <row r="9" spans="3:4" x14ac:dyDescent="0.25">
      <c r="C9" s="170" t="s">
        <v>1408</v>
      </c>
      <c r="D9" s="46" t="s">
        <v>1408</v>
      </c>
    </row>
    <row r="10" spans="3:4" x14ac:dyDescent="0.25">
      <c r="C10" s="170" t="s">
        <v>1415</v>
      </c>
      <c r="D10" s="46" t="s">
        <v>1412</v>
      </c>
    </row>
    <row r="11" spans="3:4" x14ac:dyDescent="0.25">
      <c r="C11" s="170" t="s">
        <v>1411</v>
      </c>
      <c r="D11" s="46" t="s">
        <v>1413</v>
      </c>
    </row>
    <row r="12" spans="3:4" x14ac:dyDescent="0.25">
      <c r="C12" s="170" t="s">
        <v>1410</v>
      </c>
      <c r="D12" s="46" t="s">
        <v>1409</v>
      </c>
    </row>
    <row r="13" spans="3:4" x14ac:dyDescent="0.25">
      <c r="C13" s="45" t="s">
        <v>893</v>
      </c>
      <c r="D13" s="46" t="s">
        <v>893</v>
      </c>
    </row>
    <row r="14" spans="3:4" x14ac:dyDescent="0.25">
      <c r="C14" s="45" t="s">
        <v>198</v>
      </c>
      <c r="D14" s="46" t="s">
        <v>198</v>
      </c>
    </row>
    <row r="15" spans="3:4" x14ac:dyDescent="0.25">
      <c r="C15" s="45" t="s">
        <v>1161</v>
      </c>
      <c r="D15" s="47" t="s">
        <v>895</v>
      </c>
    </row>
    <row r="16" spans="3:4" x14ac:dyDescent="0.25">
      <c r="C16" s="45" t="s">
        <v>894</v>
      </c>
      <c r="D16" s="47" t="s">
        <v>896</v>
      </c>
    </row>
    <row r="17" spans="3:4" x14ac:dyDescent="0.25">
      <c r="C17" s="45" t="s">
        <v>897</v>
      </c>
      <c r="D17" s="47" t="s">
        <v>898</v>
      </c>
    </row>
    <row r="18" spans="3:4" x14ac:dyDescent="0.25">
      <c r="C18" s="45" t="s">
        <v>1162</v>
      </c>
      <c r="D18" s="47" t="s">
        <v>899</v>
      </c>
    </row>
    <row r="19" spans="3:4" x14ac:dyDescent="0.25">
      <c r="C19" s="45" t="s">
        <v>900</v>
      </c>
      <c r="D19" s="47" t="s">
        <v>900</v>
      </c>
    </row>
    <row r="20" spans="3:4" x14ac:dyDescent="0.25">
      <c r="C20" s="45" t="s">
        <v>901</v>
      </c>
      <c r="D20" s="47" t="s">
        <v>901</v>
      </c>
    </row>
    <row r="21" spans="3:4" x14ac:dyDescent="0.25">
      <c r="C21" s="45" t="s">
        <v>902</v>
      </c>
      <c r="D21" s="47" t="s">
        <v>902</v>
      </c>
    </row>
    <row r="22" spans="3:4" x14ac:dyDescent="0.25">
      <c r="C22" s="45" t="s">
        <v>903</v>
      </c>
      <c r="D22" s="47" t="s">
        <v>903</v>
      </c>
    </row>
    <row r="23" spans="3:4" x14ac:dyDescent="0.25">
      <c r="C23" s="45" t="s">
        <v>811</v>
      </c>
      <c r="D23" s="47" t="s">
        <v>811</v>
      </c>
    </row>
    <row r="24" spans="3:4" x14ac:dyDescent="0.25">
      <c r="C24" s="45" t="s">
        <v>904</v>
      </c>
      <c r="D24" s="47" t="s">
        <v>904</v>
      </c>
    </row>
    <row r="25" spans="3:4" x14ac:dyDescent="0.25">
      <c r="C25" s="45" t="s">
        <v>905</v>
      </c>
      <c r="D25" s="47" t="s">
        <v>905</v>
      </c>
    </row>
    <row r="26" spans="3:4" x14ac:dyDescent="0.25">
      <c r="C26" s="45" t="s">
        <v>813</v>
      </c>
      <c r="D26" s="47" t="s">
        <v>813</v>
      </c>
    </row>
    <row r="27" spans="3:4" x14ac:dyDescent="0.25">
      <c r="C27" s="45" t="s">
        <v>906</v>
      </c>
      <c r="D27" s="47" t="s">
        <v>906</v>
      </c>
    </row>
    <row r="28" spans="3:4" x14ac:dyDescent="0.25">
      <c r="C28" s="45" t="s">
        <v>907</v>
      </c>
      <c r="D28" s="47" t="s">
        <v>907</v>
      </c>
    </row>
    <row r="29" spans="3:4" x14ac:dyDescent="0.25">
      <c r="C29" s="45" t="s">
        <v>908</v>
      </c>
      <c r="D29" s="47" t="s">
        <v>909</v>
      </c>
    </row>
    <row r="30" spans="3:4" x14ac:dyDescent="0.25">
      <c r="C30" s="45" t="s">
        <v>910</v>
      </c>
      <c r="D30" s="47" t="s">
        <v>911</v>
      </c>
    </row>
    <row r="31" spans="3:4" x14ac:dyDescent="0.25">
      <c r="C31" s="45" t="s">
        <v>912</v>
      </c>
      <c r="D31" s="47" t="s">
        <v>912</v>
      </c>
    </row>
    <row r="32" spans="3:4" x14ac:dyDescent="0.25">
      <c r="C32" s="45" t="s">
        <v>913</v>
      </c>
      <c r="D32" s="47" t="s">
        <v>914</v>
      </c>
    </row>
    <row r="33" spans="3:4" x14ac:dyDescent="0.25">
      <c r="C33" s="45" t="s">
        <v>915</v>
      </c>
      <c r="D33" s="47" t="s">
        <v>915</v>
      </c>
    </row>
    <row r="34" spans="3:4" x14ac:dyDescent="0.25">
      <c r="C34" s="45" t="s">
        <v>916</v>
      </c>
      <c r="D34" s="47" t="s">
        <v>916</v>
      </c>
    </row>
    <row r="35" spans="3:4" x14ac:dyDescent="0.25">
      <c r="C35" s="45"/>
      <c r="D35" s="45"/>
    </row>
  </sheetData>
  <hyperlinks>
    <hyperlink ref="D13" location="'Quick Reference Guide'!A1" display="Quick Reference Guide"/>
    <hyperlink ref="D14" location="'MSAT Transaction Type Codes'!A1" display="'MSAT Transaction Type Codes"/>
    <hyperlink ref="D15" location="'Change Reason Codes - IP'!A1" display="Change Reason Codes - IP"/>
    <hyperlink ref="D16" location="'Change Request Codes - Events'!A1" display="Change Request Codes - Events"/>
    <hyperlink ref="D17" location="'CR Life Cycle'!A1" display="CR Life Cycle"/>
    <hyperlink ref="D18" location="'Retro- and Prospective CRs'!A1" display="Retro- and Prospective CRs"/>
    <hyperlink ref="D19" location="'MSAT Reports'!A1" display="MSAT Reports"/>
    <hyperlink ref="D20" location="'Role Codes'!A1" display="Role Codes"/>
    <hyperlink ref="D21" location="'Jurisdiction Codes'!A1" display="Jurisdiction Codes"/>
    <hyperlink ref="D22" location="'Objection Codes'!A1" display="Objection Codes"/>
    <hyperlink ref="D23" location="'NMI Classification Codes'!A1" display="NMI Classification Codes"/>
    <hyperlink ref="D24" location="'Customer Classification Codes'!A1" display="Customer Classification Codes"/>
    <hyperlink ref="D25" location="'Customer Threshold Codes'!A1" display="Customer Threshold Codes"/>
    <hyperlink ref="D26" location="'NMI Status Codes'!A1" display="NMI Status Codes"/>
    <hyperlink ref="D27" location="'Datastream Status Codes'!A1" display="Datastream Status Codes"/>
    <hyperlink ref="D28" location="'Meter Register Status Codes'!A1" display="Meter Register Status Codes"/>
    <hyperlink ref="D29" location="'Register Id Status Codes'!A1" display="Register Id Status Codes"/>
    <hyperlink ref="D30" location="'MI Type Codes'!A1" display="MI Type Codes"/>
    <hyperlink ref="D31" location="'Read Type Codes'!A1" display="Read Type Codes"/>
    <hyperlink ref="D32" location="'Read Type Code Valid Combos'!A1" display="Read Type Code Valid Combos"/>
    <hyperlink ref="D33" location="'Field Validation Codes'!A1" display="Field Validation Codes"/>
    <hyperlink ref="D34" location="'CATS Configuration Tables'!A1" display="CATS Configuration Tables"/>
    <hyperlink ref="D6" location="'CATS and WIGS'!A1" display="CATS and WIGS"/>
    <hyperlink ref="D7" location="Prerequisites!A1" display="Prerequisites"/>
    <hyperlink ref="D8" location="FUNCTIONAL!A1" display="FUNCTIONAL"/>
    <hyperlink ref="D12" location="'Cycle Dates'!A1" display="Cycle Dates"/>
    <hyperlink ref="D9" location="'Cycle 1 Calendar'!A1" display="Cycle 1 Calendar"/>
    <hyperlink ref="D10" location="'Participant Test Partners'!A1" display="'Participant Test Partners"/>
    <hyperlink ref="D11" location="'Participant Registration'!A1" display="'Participant Registration"/>
  </hyperlinks>
  <pageMargins left="0.7" right="0.7" top="0.75" bottom="0.75"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19"/>
  <sheetViews>
    <sheetView workbookViewId="0">
      <selection activeCell="E1" sqref="E1"/>
    </sheetView>
  </sheetViews>
  <sheetFormatPr defaultRowHeight="15" x14ac:dyDescent="0.25"/>
  <cols>
    <col min="2" max="2" width="37.42578125" customWidth="1"/>
  </cols>
  <sheetData>
    <row r="1" spans="1:5" x14ac:dyDescent="0.25">
      <c r="A1" s="41" t="s">
        <v>889</v>
      </c>
      <c r="E1" s="48" t="s">
        <v>917</v>
      </c>
    </row>
    <row r="2" spans="1:5" ht="15.75" thickBot="1" x14ac:dyDescent="0.3">
      <c r="A2" s="5" t="s">
        <v>164</v>
      </c>
      <c r="B2" s="6" t="s">
        <v>366</v>
      </c>
    </row>
    <row r="3" spans="1:5" ht="34.5" thickBot="1" x14ac:dyDescent="0.3">
      <c r="A3" s="11" t="s">
        <v>367</v>
      </c>
      <c r="B3" s="7" t="s">
        <v>368</v>
      </c>
    </row>
    <row r="4" spans="1:5" ht="15.75" thickBot="1" x14ac:dyDescent="0.3">
      <c r="A4" s="11" t="s">
        <v>369</v>
      </c>
      <c r="B4" s="7" t="s">
        <v>370</v>
      </c>
    </row>
    <row r="5" spans="1:5" ht="23.25" thickBot="1" x14ac:dyDescent="0.3">
      <c r="A5" s="11" t="s">
        <v>371</v>
      </c>
      <c r="B5" s="7" t="s">
        <v>372</v>
      </c>
    </row>
    <row r="6" spans="1:5" x14ac:dyDescent="0.25">
      <c r="A6" s="414" t="s">
        <v>373</v>
      </c>
      <c r="B6" s="8" t="s">
        <v>374</v>
      </c>
    </row>
    <row r="7" spans="1:5" x14ac:dyDescent="0.25">
      <c r="A7" s="420"/>
      <c r="B7" s="8" t="s">
        <v>375</v>
      </c>
    </row>
    <row r="8" spans="1:5" x14ac:dyDescent="0.25">
      <c r="A8" s="420"/>
      <c r="B8" s="8" t="s">
        <v>376</v>
      </c>
    </row>
    <row r="9" spans="1:5" x14ac:dyDescent="0.25">
      <c r="A9" s="420"/>
      <c r="B9" s="8" t="s">
        <v>377</v>
      </c>
    </row>
    <row r="10" spans="1:5" x14ac:dyDescent="0.25">
      <c r="A10" s="420"/>
      <c r="B10" s="8" t="s">
        <v>378</v>
      </c>
    </row>
    <row r="11" spans="1:5" ht="15.75" thickBot="1" x14ac:dyDescent="0.3">
      <c r="A11" s="415"/>
      <c r="B11" s="7" t="s">
        <v>379</v>
      </c>
    </row>
    <row r="12" spans="1:5" ht="23.25" thickBot="1" x14ac:dyDescent="0.3">
      <c r="A12" s="11" t="s">
        <v>380</v>
      </c>
      <c r="B12" s="7" t="s">
        <v>381</v>
      </c>
    </row>
    <row r="13" spans="1:5" x14ac:dyDescent="0.25">
      <c r="A13" s="414" t="s">
        <v>382</v>
      </c>
      <c r="B13" s="8" t="s">
        <v>383</v>
      </c>
    </row>
    <row r="14" spans="1:5" x14ac:dyDescent="0.25">
      <c r="A14" s="420"/>
      <c r="B14" s="8" t="s">
        <v>384</v>
      </c>
    </row>
    <row r="15" spans="1:5" x14ac:dyDescent="0.25">
      <c r="A15" s="420"/>
      <c r="B15" s="8" t="s">
        <v>385</v>
      </c>
    </row>
    <row r="16" spans="1:5" x14ac:dyDescent="0.25">
      <c r="A16" s="420"/>
      <c r="B16" s="8" t="s">
        <v>386</v>
      </c>
    </row>
    <row r="17" spans="1:2" x14ac:dyDescent="0.25">
      <c r="A17" s="420"/>
      <c r="B17" s="8" t="s">
        <v>387</v>
      </c>
    </row>
    <row r="18" spans="1:2" ht="15.75" thickBot="1" x14ac:dyDescent="0.3">
      <c r="A18" s="415"/>
      <c r="B18" s="7" t="s">
        <v>388</v>
      </c>
    </row>
    <row r="19" spans="1:2" ht="22.5" x14ac:dyDescent="0.25">
      <c r="A19" s="9" t="s">
        <v>389</v>
      </c>
      <c r="B19" s="8" t="s">
        <v>390</v>
      </c>
    </row>
  </sheetData>
  <mergeCells count="2">
    <mergeCell ref="A6:A11"/>
    <mergeCell ref="A13:A18"/>
  </mergeCells>
  <hyperlinks>
    <hyperlink ref="E1" location="REFERENCES!A1" display="Back to References"/>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4"/>
  <sheetViews>
    <sheetView workbookViewId="0">
      <selection activeCell="D1" sqref="D1"/>
    </sheetView>
  </sheetViews>
  <sheetFormatPr defaultRowHeight="15" x14ac:dyDescent="0.25"/>
  <cols>
    <col min="1" max="1" width="43.140625" bestFit="1" customWidth="1"/>
  </cols>
  <sheetData>
    <row r="1" spans="1:4" x14ac:dyDescent="0.25">
      <c r="A1" s="41" t="s">
        <v>702</v>
      </c>
      <c r="D1" s="48" t="s">
        <v>917</v>
      </c>
    </row>
    <row r="2" spans="1:4" ht="15.75" thickBot="1" x14ac:dyDescent="0.3">
      <c r="A2" s="6" t="s">
        <v>164</v>
      </c>
    </row>
    <row r="3" spans="1:4" ht="15.75" thickBot="1" x14ac:dyDescent="0.3">
      <c r="A3" s="7" t="s">
        <v>703</v>
      </c>
    </row>
    <row r="4" spans="1:4" ht="22.5" x14ac:dyDescent="0.25">
      <c r="A4" s="8" t="s">
        <v>704</v>
      </c>
    </row>
  </sheetData>
  <hyperlinks>
    <hyperlink ref="D1" location="REFERENCES!A1" display="Back to Reference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5"/>
  <sheetViews>
    <sheetView workbookViewId="0">
      <selection activeCell="E1" sqref="E1"/>
    </sheetView>
  </sheetViews>
  <sheetFormatPr defaultRowHeight="15" x14ac:dyDescent="0.25"/>
  <cols>
    <col min="2" max="2" width="63.140625" bestFit="1" customWidth="1"/>
  </cols>
  <sheetData>
    <row r="1" spans="1:5" x14ac:dyDescent="0.25">
      <c r="A1" s="41" t="s">
        <v>705</v>
      </c>
      <c r="E1" s="48" t="s">
        <v>917</v>
      </c>
    </row>
    <row r="2" spans="1:5" ht="34.5" thickBot="1" x14ac:dyDescent="0.3">
      <c r="A2" s="36" t="s">
        <v>706</v>
      </c>
      <c r="B2" s="37" t="s">
        <v>707</v>
      </c>
    </row>
    <row r="3" spans="1:5" ht="27.75" customHeight="1" thickBot="1" x14ac:dyDescent="0.3">
      <c r="A3" s="11" t="s">
        <v>708</v>
      </c>
      <c r="B3" s="7" t="s">
        <v>709</v>
      </c>
    </row>
    <row r="4" spans="1:5" ht="27.75" customHeight="1" thickBot="1" x14ac:dyDescent="0.3">
      <c r="A4" s="11" t="s">
        <v>710</v>
      </c>
      <c r="B4" s="7" t="s">
        <v>711</v>
      </c>
    </row>
    <row r="5" spans="1:5" ht="27.75" customHeight="1" x14ac:dyDescent="0.25">
      <c r="A5" s="9" t="s">
        <v>712</v>
      </c>
      <c r="B5" s="8" t="s">
        <v>713</v>
      </c>
    </row>
  </sheetData>
  <hyperlinks>
    <hyperlink ref="E1" location="REFERENCES!A1" display="Back to References"/>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8"/>
  <sheetViews>
    <sheetView workbookViewId="0">
      <selection activeCell="F1" sqref="F1"/>
    </sheetView>
  </sheetViews>
  <sheetFormatPr defaultRowHeight="15" x14ac:dyDescent="0.25"/>
  <cols>
    <col min="2" max="2" width="8.42578125" bestFit="1" customWidth="1"/>
    <col min="3" max="3" width="56" bestFit="1" customWidth="1"/>
  </cols>
  <sheetData>
    <row r="1" spans="1:6" x14ac:dyDescent="0.25">
      <c r="A1" s="39" t="s">
        <v>714</v>
      </c>
      <c r="F1" s="48" t="s">
        <v>917</v>
      </c>
    </row>
    <row r="2" spans="1:6" ht="34.5" customHeight="1" thickBot="1" x14ac:dyDescent="0.3">
      <c r="A2" s="5" t="s">
        <v>164</v>
      </c>
      <c r="B2" s="5" t="s">
        <v>635</v>
      </c>
      <c r="C2" s="6" t="s">
        <v>636</v>
      </c>
    </row>
    <row r="3" spans="1:6" ht="34.5" customHeight="1" thickBot="1" x14ac:dyDescent="0.3">
      <c r="A3" s="11" t="s">
        <v>715</v>
      </c>
      <c r="B3" s="11" t="s">
        <v>716</v>
      </c>
      <c r="C3" s="7" t="s">
        <v>717</v>
      </c>
    </row>
    <row r="4" spans="1:6" ht="34.5" customHeight="1" thickBot="1" x14ac:dyDescent="0.3">
      <c r="A4" s="11" t="s">
        <v>718</v>
      </c>
      <c r="B4" s="11" t="s">
        <v>719</v>
      </c>
      <c r="C4" s="7" t="s">
        <v>720</v>
      </c>
    </row>
    <row r="5" spans="1:6" ht="34.5" customHeight="1" x14ac:dyDescent="0.25">
      <c r="A5" s="414" t="s">
        <v>721</v>
      </c>
      <c r="B5" s="416" t="s">
        <v>722</v>
      </c>
      <c r="C5" s="8" t="s">
        <v>723</v>
      </c>
    </row>
    <row r="6" spans="1:6" ht="34.5" customHeight="1" thickBot="1" x14ac:dyDescent="0.3">
      <c r="A6" s="415"/>
      <c r="B6" s="417"/>
      <c r="C6" s="7" t="s">
        <v>724</v>
      </c>
    </row>
    <row r="7" spans="1:6" ht="34.5" customHeight="1" thickBot="1" x14ac:dyDescent="0.3">
      <c r="A7" s="11" t="s">
        <v>725</v>
      </c>
      <c r="B7" s="11" t="s">
        <v>726</v>
      </c>
      <c r="C7" s="7" t="s">
        <v>727</v>
      </c>
    </row>
    <row r="8" spans="1:6" ht="34.5" customHeight="1" x14ac:dyDescent="0.25">
      <c r="A8" s="9" t="s">
        <v>10</v>
      </c>
      <c r="B8" s="9" t="s">
        <v>728</v>
      </c>
      <c r="C8" s="8" t="s">
        <v>729</v>
      </c>
    </row>
  </sheetData>
  <mergeCells count="2">
    <mergeCell ref="A5:A6"/>
    <mergeCell ref="B5:B6"/>
  </mergeCells>
  <hyperlinks>
    <hyperlink ref="F1" location="REFERENCES!A1" display="Back to Reference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4"/>
  <sheetViews>
    <sheetView workbookViewId="0">
      <selection activeCell="F1" sqref="F1"/>
    </sheetView>
  </sheetViews>
  <sheetFormatPr defaultRowHeight="15" x14ac:dyDescent="0.25"/>
  <cols>
    <col min="3" max="3" width="44.85546875" customWidth="1"/>
  </cols>
  <sheetData>
    <row r="1" spans="1:6" x14ac:dyDescent="0.25">
      <c r="A1" s="39" t="s">
        <v>730</v>
      </c>
      <c r="F1" s="48" t="s">
        <v>917</v>
      </c>
    </row>
    <row r="2" spans="1:6" ht="23.25" thickBot="1" x14ac:dyDescent="0.3">
      <c r="A2" s="5" t="s">
        <v>164</v>
      </c>
      <c r="B2" s="5" t="s">
        <v>635</v>
      </c>
      <c r="C2" s="6" t="s">
        <v>636</v>
      </c>
    </row>
    <row r="3" spans="1:6" ht="41.25" customHeight="1" thickBot="1" x14ac:dyDescent="0.3">
      <c r="A3" s="11" t="s">
        <v>715</v>
      </c>
      <c r="B3" s="11" t="s">
        <v>731</v>
      </c>
      <c r="C3" s="7" t="s">
        <v>732</v>
      </c>
    </row>
    <row r="4" spans="1:6" ht="41.25" customHeight="1" x14ac:dyDescent="0.25">
      <c r="A4" s="9" t="s">
        <v>733</v>
      </c>
      <c r="B4" s="9" t="s">
        <v>734</v>
      </c>
      <c r="C4" s="8" t="s">
        <v>735</v>
      </c>
    </row>
  </sheetData>
  <hyperlinks>
    <hyperlink ref="F1" location="REFERENCES!A1" display="Back to Reference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5"/>
  <sheetViews>
    <sheetView workbookViewId="0">
      <selection activeCell="F1" sqref="F1"/>
    </sheetView>
  </sheetViews>
  <sheetFormatPr defaultRowHeight="15" x14ac:dyDescent="0.25"/>
  <cols>
    <col min="3" max="3" width="44.28515625" customWidth="1"/>
  </cols>
  <sheetData>
    <row r="1" spans="1:6" x14ac:dyDescent="0.25">
      <c r="A1" s="41" t="s">
        <v>736</v>
      </c>
      <c r="F1" s="48" t="s">
        <v>917</v>
      </c>
    </row>
    <row r="2" spans="1:6" ht="23.25" thickBot="1" x14ac:dyDescent="0.3">
      <c r="A2" s="5" t="s">
        <v>164</v>
      </c>
      <c r="B2" s="5" t="s">
        <v>635</v>
      </c>
      <c r="C2" s="6" t="s">
        <v>636</v>
      </c>
    </row>
    <row r="3" spans="1:6" ht="49.5" customHeight="1" thickBot="1" x14ac:dyDescent="0.3">
      <c r="A3" s="11" t="s">
        <v>11</v>
      </c>
      <c r="B3" s="11" t="s">
        <v>737</v>
      </c>
      <c r="C3" s="7" t="s">
        <v>738</v>
      </c>
    </row>
    <row r="4" spans="1:6" ht="49.5" customHeight="1" thickBot="1" x14ac:dyDescent="0.3">
      <c r="A4" s="11" t="s">
        <v>739</v>
      </c>
      <c r="B4" s="11" t="s">
        <v>740</v>
      </c>
      <c r="C4" s="7" t="s">
        <v>741</v>
      </c>
    </row>
    <row r="5" spans="1:6" ht="49.5" customHeight="1" x14ac:dyDescent="0.25">
      <c r="A5" s="9" t="s">
        <v>718</v>
      </c>
      <c r="B5" s="9" t="s">
        <v>742</v>
      </c>
      <c r="C5" s="8" t="s">
        <v>743</v>
      </c>
    </row>
  </sheetData>
  <hyperlinks>
    <hyperlink ref="F1" location="REFERENCES!A1" display="Back to Reference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4"/>
  <sheetViews>
    <sheetView workbookViewId="0">
      <selection activeCell="F1" sqref="F1"/>
    </sheetView>
  </sheetViews>
  <sheetFormatPr defaultRowHeight="15" x14ac:dyDescent="0.25"/>
  <cols>
    <col min="3" max="3" width="49.5703125" customWidth="1"/>
  </cols>
  <sheetData>
    <row r="1" spans="1:6" x14ac:dyDescent="0.25">
      <c r="A1" s="39" t="s">
        <v>744</v>
      </c>
      <c r="F1" s="48" t="s">
        <v>917</v>
      </c>
    </row>
    <row r="2" spans="1:6" ht="23.25" thickBot="1" x14ac:dyDescent="0.3">
      <c r="A2" s="5" t="s">
        <v>164</v>
      </c>
      <c r="B2" s="5" t="s">
        <v>745</v>
      </c>
      <c r="C2" s="6" t="s">
        <v>707</v>
      </c>
    </row>
    <row r="3" spans="1:6" ht="48" customHeight="1" thickBot="1" x14ac:dyDescent="0.3">
      <c r="A3" s="11" t="s">
        <v>11</v>
      </c>
      <c r="B3" s="11" t="s">
        <v>737</v>
      </c>
      <c r="C3" s="7" t="s">
        <v>746</v>
      </c>
    </row>
    <row r="4" spans="1:6" ht="48" customHeight="1" x14ac:dyDescent="0.25">
      <c r="A4" s="9" t="s">
        <v>739</v>
      </c>
      <c r="B4" s="9" t="s">
        <v>740</v>
      </c>
      <c r="C4" s="8" t="s">
        <v>747</v>
      </c>
    </row>
  </sheetData>
  <hyperlinks>
    <hyperlink ref="F1" location="REFERENCES!A1" display="Back to Reference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16"/>
  <sheetViews>
    <sheetView workbookViewId="0">
      <selection activeCell="F1" sqref="F1"/>
    </sheetView>
  </sheetViews>
  <sheetFormatPr defaultRowHeight="15" x14ac:dyDescent="0.25"/>
  <cols>
    <col min="2" max="2" width="60.140625" bestFit="1" customWidth="1"/>
  </cols>
  <sheetData>
    <row r="1" spans="1:6" x14ac:dyDescent="0.25">
      <c r="A1" s="39" t="s">
        <v>748</v>
      </c>
      <c r="F1" s="48" t="s">
        <v>917</v>
      </c>
    </row>
    <row r="2" spans="1:6" ht="23.25" thickBot="1" x14ac:dyDescent="0.3">
      <c r="A2" s="5" t="s">
        <v>164</v>
      </c>
      <c r="B2" s="5" t="s">
        <v>0</v>
      </c>
      <c r="C2" s="6" t="s">
        <v>749</v>
      </c>
    </row>
    <row r="3" spans="1:6" ht="24.75" customHeight="1" thickBot="1" x14ac:dyDescent="0.3">
      <c r="A3" s="11" t="s">
        <v>566</v>
      </c>
      <c r="B3" s="11" t="s">
        <v>750</v>
      </c>
      <c r="C3" s="7" t="s">
        <v>751</v>
      </c>
    </row>
    <row r="4" spans="1:6" ht="24.75" customHeight="1" thickBot="1" x14ac:dyDescent="0.3">
      <c r="A4" s="11" t="s">
        <v>752</v>
      </c>
      <c r="B4" s="11" t="s">
        <v>753</v>
      </c>
      <c r="C4" s="7" t="s">
        <v>751</v>
      </c>
    </row>
    <row r="5" spans="1:6" ht="24.75" customHeight="1" thickBot="1" x14ac:dyDescent="0.3">
      <c r="A5" s="11" t="s">
        <v>754</v>
      </c>
      <c r="B5" s="11" t="s">
        <v>755</v>
      </c>
      <c r="C5" s="7" t="s">
        <v>751</v>
      </c>
    </row>
    <row r="6" spans="1:6" ht="24.75" customHeight="1" thickBot="1" x14ac:dyDescent="0.3">
      <c r="A6" s="11" t="s">
        <v>756</v>
      </c>
      <c r="B6" s="11" t="s">
        <v>757</v>
      </c>
      <c r="C6" s="7" t="s">
        <v>751</v>
      </c>
    </row>
    <row r="7" spans="1:6" ht="24.75" customHeight="1" x14ac:dyDescent="0.25">
      <c r="A7" s="414" t="s">
        <v>758</v>
      </c>
      <c r="B7" s="9" t="s">
        <v>759</v>
      </c>
      <c r="C7" s="418" t="s">
        <v>751</v>
      </c>
    </row>
    <row r="8" spans="1:6" ht="24.75" customHeight="1" thickBot="1" x14ac:dyDescent="0.3">
      <c r="A8" s="415"/>
      <c r="B8" s="11" t="s">
        <v>760</v>
      </c>
      <c r="C8" s="419"/>
    </row>
    <row r="9" spans="1:6" ht="24.75" customHeight="1" thickBot="1" x14ac:dyDescent="0.3">
      <c r="A9" s="11" t="s">
        <v>761</v>
      </c>
      <c r="B9" s="11" t="s">
        <v>762</v>
      </c>
      <c r="C9" s="7" t="s">
        <v>751</v>
      </c>
    </row>
    <row r="10" spans="1:6" ht="24.75" customHeight="1" thickBot="1" x14ac:dyDescent="0.3">
      <c r="A10" s="11" t="s">
        <v>763</v>
      </c>
      <c r="B10" s="11" t="s">
        <v>764</v>
      </c>
      <c r="C10" s="7" t="s">
        <v>751</v>
      </c>
    </row>
    <row r="11" spans="1:6" ht="24.75" customHeight="1" thickBot="1" x14ac:dyDescent="0.3">
      <c r="A11" s="11" t="s">
        <v>765</v>
      </c>
      <c r="B11" s="43" t="s">
        <v>766</v>
      </c>
      <c r="C11" s="7" t="s">
        <v>751</v>
      </c>
    </row>
    <row r="12" spans="1:6" ht="24.75" customHeight="1" thickBot="1" x14ac:dyDescent="0.3">
      <c r="A12" s="11" t="s">
        <v>767</v>
      </c>
      <c r="B12" s="11" t="s">
        <v>768</v>
      </c>
      <c r="C12" s="7" t="s">
        <v>751</v>
      </c>
    </row>
    <row r="13" spans="1:6" ht="24.75" customHeight="1" thickBot="1" x14ac:dyDescent="0.3">
      <c r="A13" s="11" t="s">
        <v>567</v>
      </c>
      <c r="B13" s="11" t="s">
        <v>769</v>
      </c>
      <c r="C13" s="7" t="s">
        <v>751</v>
      </c>
    </row>
    <row r="14" spans="1:6" ht="24.75" customHeight="1" thickBot="1" x14ac:dyDescent="0.3">
      <c r="A14" s="11" t="s">
        <v>568</v>
      </c>
      <c r="B14" s="11" t="s">
        <v>770</v>
      </c>
      <c r="C14" s="7" t="s">
        <v>10</v>
      </c>
    </row>
    <row r="15" spans="1:6" ht="24.75" customHeight="1" thickBot="1" x14ac:dyDescent="0.3">
      <c r="A15" s="11" t="s">
        <v>771</v>
      </c>
      <c r="B15" s="11" t="s">
        <v>772</v>
      </c>
      <c r="C15" s="7" t="s">
        <v>10</v>
      </c>
    </row>
    <row r="16" spans="1:6" ht="24.75" customHeight="1" x14ac:dyDescent="0.25">
      <c r="A16" s="9" t="s">
        <v>380</v>
      </c>
      <c r="B16" s="9" t="s">
        <v>381</v>
      </c>
      <c r="C16" s="8" t="s">
        <v>751</v>
      </c>
    </row>
  </sheetData>
  <mergeCells count="2">
    <mergeCell ref="A7:A8"/>
    <mergeCell ref="C7:C8"/>
  </mergeCells>
  <hyperlinks>
    <hyperlink ref="F1" location="REFERENCES!A1" display="Back to Reference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F21"/>
  <sheetViews>
    <sheetView workbookViewId="0">
      <pane xSplit="2" ySplit="2" topLeftCell="C3" activePane="bottomRight" state="frozen"/>
      <selection pane="topRight" activeCell="C1" sqref="C1"/>
      <selection pane="bottomLeft" activeCell="A3" sqref="A3"/>
      <selection pane="bottomRight" activeCell="F1" sqref="F1"/>
    </sheetView>
  </sheetViews>
  <sheetFormatPr defaultRowHeight="15" x14ac:dyDescent="0.25"/>
  <cols>
    <col min="2" max="2" width="14.42578125" bestFit="1" customWidth="1"/>
    <col min="3" max="3" width="127.28515625" bestFit="1" customWidth="1"/>
  </cols>
  <sheetData>
    <row r="1" spans="1:6" x14ac:dyDescent="0.25">
      <c r="A1" s="39" t="s">
        <v>890</v>
      </c>
      <c r="F1" s="48" t="s">
        <v>917</v>
      </c>
    </row>
    <row r="2" spans="1:6" ht="23.25" thickBot="1" x14ac:dyDescent="0.3">
      <c r="A2" s="5" t="s">
        <v>164</v>
      </c>
      <c r="B2" s="5" t="s">
        <v>635</v>
      </c>
      <c r="C2" s="6" t="s">
        <v>636</v>
      </c>
    </row>
    <row r="3" spans="1:6" ht="33" customHeight="1" x14ac:dyDescent="0.25">
      <c r="A3" s="414" t="s">
        <v>570</v>
      </c>
      <c r="B3" s="416" t="s">
        <v>637</v>
      </c>
      <c r="C3" s="8" t="s">
        <v>638</v>
      </c>
    </row>
    <row r="4" spans="1:6" ht="33" customHeight="1" x14ac:dyDescent="0.25">
      <c r="A4" s="420"/>
      <c r="B4" s="421"/>
      <c r="C4" s="8" t="s">
        <v>639</v>
      </c>
    </row>
    <row r="5" spans="1:6" ht="33" customHeight="1" x14ac:dyDescent="0.25">
      <c r="A5" s="420"/>
      <c r="B5" s="421"/>
      <c r="C5" s="8" t="s">
        <v>640</v>
      </c>
    </row>
    <row r="6" spans="1:6" ht="33" customHeight="1" x14ac:dyDescent="0.25">
      <c r="A6" s="420"/>
      <c r="B6" s="421"/>
      <c r="C6" s="8" t="s">
        <v>641</v>
      </c>
    </row>
    <row r="7" spans="1:6" ht="33" customHeight="1" thickBot="1" x14ac:dyDescent="0.3">
      <c r="A7" s="415"/>
      <c r="B7" s="417"/>
      <c r="C7" s="7" t="s">
        <v>642</v>
      </c>
    </row>
    <row r="8" spans="1:6" ht="33" customHeight="1" x14ac:dyDescent="0.25">
      <c r="A8" s="414" t="s">
        <v>572</v>
      </c>
      <c r="B8" s="416" t="s">
        <v>573</v>
      </c>
      <c r="C8" s="8" t="s">
        <v>643</v>
      </c>
    </row>
    <row r="9" spans="1:6" ht="33" customHeight="1" thickBot="1" x14ac:dyDescent="0.3">
      <c r="A9" s="415"/>
      <c r="B9" s="417"/>
      <c r="C9" s="7" t="s">
        <v>642</v>
      </c>
    </row>
    <row r="10" spans="1:6" ht="33" customHeight="1" x14ac:dyDescent="0.25">
      <c r="A10" s="414" t="s">
        <v>574</v>
      </c>
      <c r="B10" s="416" t="s">
        <v>575</v>
      </c>
      <c r="C10" s="8" t="s">
        <v>644</v>
      </c>
    </row>
    <row r="11" spans="1:6" ht="33" customHeight="1" thickBot="1" x14ac:dyDescent="0.3">
      <c r="A11" s="415"/>
      <c r="B11" s="417"/>
      <c r="C11" s="7" t="s">
        <v>645</v>
      </c>
    </row>
    <row r="12" spans="1:6" ht="33" customHeight="1" x14ac:dyDescent="0.25">
      <c r="A12" s="414" t="s">
        <v>576</v>
      </c>
      <c r="B12" s="416" t="s">
        <v>577</v>
      </c>
      <c r="C12" s="8" t="s">
        <v>646</v>
      </c>
    </row>
    <row r="13" spans="1:6" ht="33" customHeight="1" thickBot="1" x14ac:dyDescent="0.3">
      <c r="A13" s="415"/>
      <c r="B13" s="417"/>
      <c r="C13" s="7" t="s">
        <v>645</v>
      </c>
    </row>
    <row r="14" spans="1:6" ht="33" customHeight="1" x14ac:dyDescent="0.25">
      <c r="A14" s="414" t="s">
        <v>167</v>
      </c>
      <c r="B14" s="416" t="s">
        <v>578</v>
      </c>
      <c r="C14" s="8" t="s">
        <v>647</v>
      </c>
    </row>
    <row r="15" spans="1:6" ht="33" customHeight="1" thickBot="1" x14ac:dyDescent="0.3">
      <c r="A15" s="415"/>
      <c r="B15" s="417"/>
      <c r="C15" s="7" t="s">
        <v>648</v>
      </c>
    </row>
    <row r="16" spans="1:6" ht="33" customHeight="1" x14ac:dyDescent="0.25">
      <c r="A16" s="414" t="s">
        <v>579</v>
      </c>
      <c r="B16" s="416" t="s">
        <v>649</v>
      </c>
      <c r="C16" s="8" t="s">
        <v>650</v>
      </c>
    </row>
    <row r="17" spans="1:3" ht="33" customHeight="1" thickBot="1" x14ac:dyDescent="0.3">
      <c r="A17" s="415"/>
      <c r="B17" s="417"/>
      <c r="C17" s="7" t="s">
        <v>645</v>
      </c>
    </row>
    <row r="18" spans="1:3" ht="33" customHeight="1" x14ac:dyDescent="0.25">
      <c r="A18" s="414" t="s">
        <v>581</v>
      </c>
      <c r="B18" s="416" t="s">
        <v>651</v>
      </c>
      <c r="C18" s="418" t="s">
        <v>652</v>
      </c>
    </row>
    <row r="19" spans="1:3" ht="33" customHeight="1" thickBot="1" x14ac:dyDescent="0.3">
      <c r="A19" s="415"/>
      <c r="B19" s="417"/>
      <c r="C19" s="419"/>
    </row>
    <row r="20" spans="1:3" ht="33" customHeight="1" x14ac:dyDescent="0.25">
      <c r="A20" s="414" t="s">
        <v>583</v>
      </c>
      <c r="B20" s="416" t="s">
        <v>653</v>
      </c>
      <c r="C20" s="8" t="s">
        <v>654</v>
      </c>
    </row>
    <row r="21" spans="1:3" ht="33" customHeight="1" x14ac:dyDescent="0.25">
      <c r="A21" s="420"/>
      <c r="B21" s="421"/>
      <c r="C21" s="8" t="s">
        <v>655</v>
      </c>
    </row>
  </sheetData>
  <mergeCells count="17">
    <mergeCell ref="A3:A7"/>
    <mergeCell ref="B3:B7"/>
    <mergeCell ref="A8:A9"/>
    <mergeCell ref="B8:B9"/>
    <mergeCell ref="A10:A11"/>
    <mergeCell ref="B10:B11"/>
    <mergeCell ref="A12:A13"/>
    <mergeCell ref="B12:B13"/>
    <mergeCell ref="A14:A15"/>
    <mergeCell ref="B14:B15"/>
    <mergeCell ref="A16:A17"/>
    <mergeCell ref="B16:B17"/>
    <mergeCell ref="A18:A19"/>
    <mergeCell ref="B18:B19"/>
    <mergeCell ref="C18:C19"/>
    <mergeCell ref="A20:A21"/>
    <mergeCell ref="B20:B21"/>
  </mergeCells>
  <hyperlinks>
    <hyperlink ref="F1" location="REFERENCES!A1" display="Back to References"/>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14"/>
  <sheetViews>
    <sheetView workbookViewId="0">
      <selection activeCell="N1" sqref="N1"/>
    </sheetView>
  </sheetViews>
  <sheetFormatPr defaultRowHeight="15" x14ac:dyDescent="0.25"/>
  <sheetData>
    <row r="1" spans="1:14" x14ac:dyDescent="0.25">
      <c r="A1" s="39" t="s">
        <v>891</v>
      </c>
      <c r="N1" s="48" t="s">
        <v>917</v>
      </c>
    </row>
    <row r="2" spans="1:14" ht="15.75" thickBot="1" x14ac:dyDescent="0.3">
      <c r="A2" s="36"/>
      <c r="B2" s="422" t="s">
        <v>563</v>
      </c>
      <c r="C2" s="428"/>
      <c r="D2" s="422">
        <v>1000</v>
      </c>
      <c r="E2" s="428"/>
      <c r="F2" s="422" t="s">
        <v>564</v>
      </c>
      <c r="G2" s="428"/>
      <c r="H2" s="422">
        <v>1030</v>
      </c>
      <c r="I2" s="428"/>
      <c r="J2" s="422" t="s">
        <v>565</v>
      </c>
      <c r="K2" s="423"/>
    </row>
    <row r="3" spans="1:14" ht="23.25" thickBot="1" x14ac:dyDescent="0.3">
      <c r="A3" s="36"/>
      <c r="B3" s="424" t="s">
        <v>656</v>
      </c>
      <c r="C3" s="425"/>
      <c r="D3" s="36" t="s">
        <v>566</v>
      </c>
      <c r="E3" s="36" t="s">
        <v>657</v>
      </c>
      <c r="F3" s="36" t="s">
        <v>566</v>
      </c>
      <c r="G3" s="36" t="s">
        <v>657</v>
      </c>
      <c r="H3" s="36" t="s">
        <v>566</v>
      </c>
      <c r="I3" s="36" t="s">
        <v>657</v>
      </c>
      <c r="J3" s="36" t="s">
        <v>658</v>
      </c>
      <c r="K3" s="37" t="s">
        <v>568</v>
      </c>
    </row>
    <row r="4" spans="1:14" ht="34.5" thickBot="1" x14ac:dyDescent="0.3">
      <c r="A4" s="426" t="s">
        <v>569</v>
      </c>
      <c r="B4" s="11" t="s">
        <v>570</v>
      </c>
      <c r="C4" s="11" t="s">
        <v>571</v>
      </c>
      <c r="D4" s="11" t="s">
        <v>8</v>
      </c>
      <c r="E4" s="11" t="s">
        <v>8</v>
      </c>
      <c r="F4" s="11" t="s">
        <v>562</v>
      </c>
      <c r="G4" s="11" t="s">
        <v>562</v>
      </c>
      <c r="H4" s="11" t="s">
        <v>562</v>
      </c>
      <c r="I4" s="11" t="s">
        <v>562</v>
      </c>
      <c r="J4" s="11" t="s">
        <v>562</v>
      </c>
      <c r="K4" s="7" t="s">
        <v>562</v>
      </c>
    </row>
    <row r="5" spans="1:14" ht="23.25" thickBot="1" x14ac:dyDescent="0.3">
      <c r="A5" s="427"/>
      <c r="B5" s="11" t="s">
        <v>572</v>
      </c>
      <c r="C5" s="11" t="s">
        <v>573</v>
      </c>
      <c r="D5" s="11" t="s">
        <v>8</v>
      </c>
      <c r="E5" s="11" t="s">
        <v>8</v>
      </c>
      <c r="F5" s="11" t="s">
        <v>562</v>
      </c>
      <c r="G5" s="11" t="s">
        <v>562</v>
      </c>
      <c r="H5" s="11" t="s">
        <v>8</v>
      </c>
      <c r="I5" s="11" t="s">
        <v>8</v>
      </c>
      <c r="J5" s="11" t="s">
        <v>562</v>
      </c>
      <c r="K5" s="7" t="s">
        <v>562</v>
      </c>
    </row>
    <row r="6" spans="1:14" ht="23.25" thickBot="1" x14ac:dyDescent="0.3">
      <c r="A6" s="427"/>
      <c r="B6" s="11" t="s">
        <v>574</v>
      </c>
      <c r="C6" s="11" t="s">
        <v>575</v>
      </c>
      <c r="D6" s="11" t="s">
        <v>8</v>
      </c>
      <c r="E6" s="11" t="s">
        <v>8</v>
      </c>
      <c r="F6" s="11" t="s">
        <v>562</v>
      </c>
      <c r="G6" s="11" t="s">
        <v>562</v>
      </c>
      <c r="H6" s="11" t="s">
        <v>8</v>
      </c>
      <c r="I6" s="11" t="s">
        <v>8</v>
      </c>
      <c r="J6" s="11" t="s">
        <v>562</v>
      </c>
      <c r="K6" s="7" t="s">
        <v>562</v>
      </c>
    </row>
    <row r="7" spans="1:14" ht="23.25" thickBot="1" x14ac:dyDescent="0.3">
      <c r="A7" s="427"/>
      <c r="B7" s="11" t="s">
        <v>576</v>
      </c>
      <c r="C7" s="11" t="s">
        <v>577</v>
      </c>
      <c r="D7" s="11" t="s">
        <v>8</v>
      </c>
      <c r="E7" s="11" t="s">
        <v>8</v>
      </c>
      <c r="F7" s="11" t="s">
        <v>8</v>
      </c>
      <c r="G7" s="11" t="s">
        <v>562</v>
      </c>
      <c r="H7" s="11" t="s">
        <v>8</v>
      </c>
      <c r="I7" s="11" t="s">
        <v>8</v>
      </c>
      <c r="J7" s="11" t="s">
        <v>562</v>
      </c>
      <c r="K7" s="7" t="s">
        <v>562</v>
      </c>
    </row>
    <row r="8" spans="1:14" ht="23.25" thickBot="1" x14ac:dyDescent="0.3">
      <c r="A8" s="427"/>
      <c r="B8" s="11" t="s">
        <v>167</v>
      </c>
      <c r="C8" s="11" t="s">
        <v>578</v>
      </c>
      <c r="D8" s="11" t="s">
        <v>8</v>
      </c>
      <c r="E8" s="11" t="s">
        <v>562</v>
      </c>
      <c r="F8" s="11" t="s">
        <v>562</v>
      </c>
      <c r="G8" s="11" t="s">
        <v>562</v>
      </c>
      <c r="H8" s="11" t="s">
        <v>562</v>
      </c>
      <c r="I8" s="11" t="s">
        <v>562</v>
      </c>
      <c r="J8" s="11" t="s">
        <v>562</v>
      </c>
      <c r="K8" s="7" t="s">
        <v>562</v>
      </c>
    </row>
    <row r="9" spans="1:14" ht="23.25" thickBot="1" x14ac:dyDescent="0.3">
      <c r="A9" s="427"/>
      <c r="B9" s="11" t="s">
        <v>579</v>
      </c>
      <c r="C9" s="11" t="s">
        <v>580</v>
      </c>
      <c r="D9" s="11" t="s">
        <v>562</v>
      </c>
      <c r="E9" s="11" t="s">
        <v>562</v>
      </c>
      <c r="F9" s="11" t="s">
        <v>8</v>
      </c>
      <c r="G9" s="11" t="s">
        <v>8</v>
      </c>
      <c r="H9" s="11" t="s">
        <v>562</v>
      </c>
      <c r="I9" s="11" t="s">
        <v>562</v>
      </c>
      <c r="J9" s="11" t="s">
        <v>562</v>
      </c>
      <c r="K9" s="7" t="s">
        <v>562</v>
      </c>
    </row>
    <row r="10" spans="1:14" ht="34.5" thickBot="1" x14ac:dyDescent="0.3">
      <c r="A10" s="427"/>
      <c r="B10" s="11" t="s">
        <v>581</v>
      </c>
      <c r="C10" s="11" t="s">
        <v>582</v>
      </c>
      <c r="D10" s="11" t="s">
        <v>562</v>
      </c>
      <c r="E10" s="11" t="s">
        <v>562</v>
      </c>
      <c r="F10" s="11" t="s">
        <v>562</v>
      </c>
      <c r="G10" s="11" t="s">
        <v>562</v>
      </c>
      <c r="H10" s="11" t="s">
        <v>562</v>
      </c>
      <c r="I10" s="11" t="s">
        <v>562</v>
      </c>
      <c r="J10" s="11" t="s">
        <v>562</v>
      </c>
      <c r="K10" s="7" t="s">
        <v>8</v>
      </c>
    </row>
    <row r="11" spans="1:14" ht="33.75" x14ac:dyDescent="0.25">
      <c r="A11" s="427"/>
      <c r="B11" s="9" t="s">
        <v>583</v>
      </c>
      <c r="C11" s="9" t="s">
        <v>584</v>
      </c>
      <c r="D11" s="9" t="s">
        <v>562</v>
      </c>
      <c r="E11" s="9" t="s">
        <v>562</v>
      </c>
      <c r="F11" s="9" t="s">
        <v>562</v>
      </c>
      <c r="G11" s="9" t="s">
        <v>562</v>
      </c>
      <c r="H11" s="9" t="s">
        <v>562</v>
      </c>
      <c r="I11" s="9" t="s">
        <v>562</v>
      </c>
      <c r="J11" s="9" t="s">
        <v>8</v>
      </c>
      <c r="K11" s="8" t="s">
        <v>562</v>
      </c>
    </row>
    <row r="12" spans="1:14" x14ac:dyDescent="0.25">
      <c r="A12" s="38" t="s">
        <v>585</v>
      </c>
      <c r="B12" s="38" t="s">
        <v>586</v>
      </c>
    </row>
    <row r="13" spans="1:14" x14ac:dyDescent="0.25">
      <c r="A13" s="38" t="s">
        <v>585</v>
      </c>
      <c r="B13" s="38" t="s">
        <v>587</v>
      </c>
    </row>
    <row r="14" spans="1:14" x14ac:dyDescent="0.25">
      <c r="A14" s="38" t="s">
        <v>588</v>
      </c>
      <c r="B14" s="38" t="s">
        <v>659</v>
      </c>
    </row>
  </sheetData>
  <mergeCells count="7">
    <mergeCell ref="J2:K2"/>
    <mergeCell ref="B3:C3"/>
    <mergeCell ref="A4:A11"/>
    <mergeCell ref="B2:C2"/>
    <mergeCell ref="D2:E2"/>
    <mergeCell ref="F2:G2"/>
    <mergeCell ref="H2:I2"/>
  </mergeCells>
  <hyperlinks>
    <hyperlink ref="N1" location="REFERENCES!A1" display="Back to Reference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115"/>
  <sheetViews>
    <sheetView zoomScale="90" zoomScaleNormal="90" workbookViewId="0">
      <pane ySplit="5" topLeftCell="A6" activePane="bottomLeft" state="frozen"/>
      <selection pane="bottomLeft"/>
    </sheetView>
  </sheetViews>
  <sheetFormatPr defaultRowHeight="15" x14ac:dyDescent="0.25"/>
  <cols>
    <col min="3" max="3" width="45.5703125" bestFit="1" customWidth="1"/>
    <col min="4" max="4" width="28.5703125" customWidth="1"/>
    <col min="5" max="5" width="29.7109375" customWidth="1"/>
    <col min="6" max="6" width="90.7109375" bestFit="1" customWidth="1"/>
    <col min="7" max="7" width="92.7109375" customWidth="1"/>
    <col min="8" max="8" width="16.7109375" customWidth="1"/>
    <col min="9" max="9" width="11" customWidth="1"/>
    <col min="10" max="10" width="13.5703125" bestFit="1" customWidth="1"/>
    <col min="11" max="11" width="16" customWidth="1"/>
    <col min="12" max="12" width="15.85546875" customWidth="1"/>
    <col min="13" max="13" width="33.42578125" customWidth="1"/>
    <col min="14" max="16384" width="9.140625" style="4"/>
  </cols>
  <sheetData>
    <row r="1" spans="1:15" x14ac:dyDescent="0.25">
      <c r="C1" s="1"/>
      <c r="H1" s="1"/>
      <c r="M1" s="4"/>
    </row>
    <row r="2" spans="1:15" x14ac:dyDescent="0.25">
      <c r="B2" t="s">
        <v>1152</v>
      </c>
      <c r="C2" s="1"/>
      <c r="E2" s="13"/>
      <c r="G2" s="48" t="s">
        <v>917</v>
      </c>
      <c r="H2" s="1"/>
      <c r="M2" s="4"/>
    </row>
    <row r="3" spans="1:15" x14ac:dyDescent="0.25">
      <c r="C3" s="1"/>
      <c r="E3" s="32"/>
      <c r="H3" s="1"/>
      <c r="M3" s="4"/>
    </row>
    <row r="4" spans="1:15" x14ac:dyDescent="0.25">
      <c r="B4" s="1"/>
      <c r="C4" s="1"/>
      <c r="D4" s="1"/>
      <c r="E4" s="1"/>
      <c r="F4" s="1"/>
      <c r="G4" s="1"/>
      <c r="H4" s="1"/>
      <c r="I4" s="1"/>
      <c r="J4" s="1"/>
      <c r="K4" s="1"/>
      <c r="L4" s="1"/>
      <c r="M4" s="4"/>
    </row>
    <row r="5" spans="1:15" x14ac:dyDescent="0.25">
      <c r="B5" s="1" t="s">
        <v>1</v>
      </c>
      <c r="C5" s="1" t="s">
        <v>456</v>
      </c>
      <c r="D5" s="1" t="s">
        <v>457</v>
      </c>
      <c r="E5" s="1" t="s">
        <v>454</v>
      </c>
      <c r="F5" s="1" t="s">
        <v>449</v>
      </c>
      <c r="G5" s="1" t="s">
        <v>16</v>
      </c>
      <c r="H5" s="1" t="s">
        <v>438</v>
      </c>
      <c r="I5" s="1" t="s">
        <v>439</v>
      </c>
      <c r="J5" s="1" t="s">
        <v>1174</v>
      </c>
      <c r="K5" s="1" t="s">
        <v>14</v>
      </c>
      <c r="L5" s="1" t="s">
        <v>21</v>
      </c>
      <c r="M5" s="1" t="s">
        <v>1</v>
      </c>
    </row>
    <row r="6" spans="1:15" s="16" customFormat="1" x14ac:dyDescent="0.25">
      <c r="B6" s="16" t="s">
        <v>440</v>
      </c>
      <c r="C6" s="16" t="s">
        <v>459</v>
      </c>
      <c r="D6" s="16" t="s">
        <v>460</v>
      </c>
      <c r="E6" s="16" t="s">
        <v>224</v>
      </c>
      <c r="F6" s="16" t="s">
        <v>461</v>
      </c>
      <c r="G6" s="16" t="s">
        <v>462</v>
      </c>
      <c r="J6" s="16" t="s">
        <v>291</v>
      </c>
      <c r="K6" s="16" t="s">
        <v>291</v>
      </c>
    </row>
    <row r="7" spans="1:15" s="16" customFormat="1" x14ac:dyDescent="0.25">
      <c r="B7" s="16" t="s">
        <v>440</v>
      </c>
      <c r="C7" s="16" t="s">
        <v>458</v>
      </c>
      <c r="D7" s="16" t="s">
        <v>448</v>
      </c>
      <c r="E7" s="16" t="s">
        <v>224</v>
      </c>
      <c r="F7" s="16" t="s">
        <v>451</v>
      </c>
      <c r="G7" s="16" t="s">
        <v>450</v>
      </c>
    </row>
    <row r="8" spans="1:15" s="16" customFormat="1" x14ac:dyDescent="0.25">
      <c r="B8" s="16" t="s">
        <v>440</v>
      </c>
      <c r="C8" s="16" t="s">
        <v>458</v>
      </c>
      <c r="D8" s="16" t="s">
        <v>453</v>
      </c>
      <c r="E8" s="16" t="s">
        <v>1149</v>
      </c>
      <c r="F8" s="16" t="s">
        <v>463</v>
      </c>
      <c r="G8" s="16" t="s">
        <v>1150</v>
      </c>
      <c r="H8" s="16" t="s">
        <v>13</v>
      </c>
      <c r="I8" s="16" t="s">
        <v>13</v>
      </c>
    </row>
    <row r="9" spans="1:15" s="16" customFormat="1" x14ac:dyDescent="0.25">
      <c r="B9" s="16" t="s">
        <v>440</v>
      </c>
      <c r="C9" s="16" t="s">
        <v>458</v>
      </c>
      <c r="D9" s="16" t="s">
        <v>465</v>
      </c>
      <c r="E9" s="16" t="s">
        <v>397</v>
      </c>
      <c r="F9" s="16" t="s">
        <v>464</v>
      </c>
      <c r="G9" s="16" t="s">
        <v>1151</v>
      </c>
      <c r="H9" s="16" t="s">
        <v>13</v>
      </c>
      <c r="I9" s="16" t="s">
        <v>13</v>
      </c>
    </row>
    <row r="10" spans="1:15" s="16" customFormat="1" x14ac:dyDescent="0.25">
      <c r="B10" s="16" t="s">
        <v>440</v>
      </c>
      <c r="C10" s="16" t="s">
        <v>458</v>
      </c>
      <c r="D10" s="16" t="s">
        <v>452</v>
      </c>
      <c r="E10" s="16" t="s">
        <v>13</v>
      </c>
      <c r="F10" s="16" t="s">
        <v>446</v>
      </c>
      <c r="G10" s="16" t="s">
        <v>447</v>
      </c>
      <c r="O10" s="16" t="s">
        <v>561</v>
      </c>
    </row>
    <row r="11" spans="1:15" s="16" customFormat="1" x14ac:dyDescent="0.25">
      <c r="B11" s="16" t="s">
        <v>440</v>
      </c>
      <c r="C11" s="16" t="s">
        <v>458</v>
      </c>
      <c r="D11" s="16" t="s">
        <v>452</v>
      </c>
      <c r="E11" s="16" t="s">
        <v>13</v>
      </c>
      <c r="F11" s="16" t="s">
        <v>467</v>
      </c>
      <c r="G11" s="16" t="s">
        <v>466</v>
      </c>
    </row>
    <row r="12" spans="1:15" s="16" customFormat="1" x14ac:dyDescent="0.25">
      <c r="B12" s="16" t="s">
        <v>440</v>
      </c>
      <c r="C12" s="16" t="s">
        <v>458</v>
      </c>
      <c r="D12" s="16" t="s">
        <v>452</v>
      </c>
      <c r="E12" s="16" t="s">
        <v>13</v>
      </c>
      <c r="F12" s="16" t="s">
        <v>468</v>
      </c>
      <c r="G12" s="16" t="s">
        <v>922</v>
      </c>
    </row>
    <row r="13" spans="1:15" x14ac:dyDescent="0.25">
      <c r="A13" s="2"/>
      <c r="B13" s="2" t="s">
        <v>440</v>
      </c>
      <c r="C13" s="2" t="s">
        <v>443</v>
      </c>
      <c r="D13" s="2" t="s">
        <v>537</v>
      </c>
      <c r="E13" s="2" t="s">
        <v>5</v>
      </c>
      <c r="F13" s="2" t="s">
        <v>406</v>
      </c>
      <c r="G13" s="2" t="s">
        <v>441</v>
      </c>
      <c r="H13" s="2" t="s">
        <v>444</v>
      </c>
      <c r="I13" s="2" t="s">
        <v>13</v>
      </c>
      <c r="J13" s="2" t="s">
        <v>12</v>
      </c>
      <c r="K13" s="2" t="s">
        <v>12</v>
      </c>
      <c r="L13" s="2">
        <v>2</v>
      </c>
      <c r="M13" s="2" t="s">
        <v>2</v>
      </c>
    </row>
    <row r="14" spans="1:15" x14ac:dyDescent="0.25">
      <c r="A14" s="2"/>
      <c r="B14" s="2" t="s">
        <v>440</v>
      </c>
      <c r="C14" s="33" t="s">
        <v>443</v>
      </c>
      <c r="D14" s="33" t="s">
        <v>538</v>
      </c>
      <c r="E14" s="33" t="s">
        <v>5</v>
      </c>
      <c r="F14" s="33" t="s">
        <v>553</v>
      </c>
      <c r="G14" s="33" t="s">
        <v>395</v>
      </c>
      <c r="H14" s="33" t="s">
        <v>444</v>
      </c>
      <c r="I14" s="33" t="s">
        <v>13</v>
      </c>
      <c r="J14" s="33" t="s">
        <v>12</v>
      </c>
      <c r="K14" s="33" t="s">
        <v>12</v>
      </c>
      <c r="L14" s="2">
        <v>2</v>
      </c>
      <c r="M14" s="2" t="s">
        <v>2</v>
      </c>
    </row>
    <row r="15" spans="1:15" x14ac:dyDescent="0.25">
      <c r="A15" s="2"/>
      <c r="B15" s="2" t="s">
        <v>440</v>
      </c>
      <c r="C15" s="2" t="s">
        <v>443</v>
      </c>
      <c r="D15" s="2" t="s">
        <v>539</v>
      </c>
      <c r="E15" s="2" t="s">
        <v>5</v>
      </c>
      <c r="F15" s="2" t="s">
        <v>17</v>
      </c>
      <c r="G15" s="2" t="s">
        <v>6</v>
      </c>
      <c r="H15" s="2" t="s">
        <v>444</v>
      </c>
      <c r="I15" s="2" t="s">
        <v>13</v>
      </c>
      <c r="J15" s="2" t="s">
        <v>12</v>
      </c>
      <c r="K15" s="2" t="s">
        <v>13</v>
      </c>
      <c r="L15" s="2">
        <v>2</v>
      </c>
      <c r="M15" s="2" t="s">
        <v>2</v>
      </c>
    </row>
    <row r="16" spans="1:15" x14ac:dyDescent="0.25">
      <c r="A16" s="2"/>
      <c r="B16" s="2" t="s">
        <v>440</v>
      </c>
      <c r="C16" s="2" t="s">
        <v>443</v>
      </c>
      <c r="D16" s="2" t="s">
        <v>538</v>
      </c>
      <c r="E16" s="2" t="s">
        <v>5</v>
      </c>
      <c r="F16" s="2" t="s">
        <v>18</v>
      </c>
      <c r="G16" s="2" t="s">
        <v>560</v>
      </c>
      <c r="H16" s="2" t="s">
        <v>470</v>
      </c>
      <c r="I16" s="2" t="s">
        <v>13</v>
      </c>
      <c r="J16" s="2" t="s">
        <v>12</v>
      </c>
      <c r="K16" s="2" t="s">
        <v>469</v>
      </c>
      <c r="L16" s="2">
        <v>2</v>
      </c>
      <c r="M16" s="2" t="s">
        <v>2</v>
      </c>
    </row>
    <row r="17" spans="1:13" s="13" customFormat="1" x14ac:dyDescent="0.25">
      <c r="A17" s="12"/>
      <c r="B17" s="12" t="s">
        <v>440</v>
      </c>
      <c r="C17" s="12" t="s">
        <v>443</v>
      </c>
      <c r="D17" s="12" t="s">
        <v>535</v>
      </c>
      <c r="E17" s="12" t="s">
        <v>3</v>
      </c>
      <c r="F17" s="12" t="s">
        <v>406</v>
      </c>
      <c r="G17" s="12" t="s">
        <v>441</v>
      </c>
      <c r="H17" s="12" t="s">
        <v>444</v>
      </c>
      <c r="I17" s="12" t="s">
        <v>13</v>
      </c>
      <c r="J17" s="12" t="s">
        <v>12</v>
      </c>
      <c r="K17" s="12" t="s">
        <v>12</v>
      </c>
      <c r="L17" s="12">
        <v>2</v>
      </c>
      <c r="M17" s="12" t="s">
        <v>2</v>
      </c>
    </row>
    <row r="18" spans="1:13" s="13" customFormat="1" x14ac:dyDescent="0.25">
      <c r="A18" s="12"/>
      <c r="B18" s="12" t="s">
        <v>440</v>
      </c>
      <c r="C18" s="12" t="s">
        <v>443</v>
      </c>
      <c r="D18" s="12" t="s">
        <v>535</v>
      </c>
      <c r="E18" s="12" t="s">
        <v>3</v>
      </c>
      <c r="F18" s="12" t="s">
        <v>553</v>
      </c>
      <c r="G18" s="12" t="s">
        <v>396</v>
      </c>
      <c r="H18" s="12" t="s">
        <v>444</v>
      </c>
      <c r="I18" s="12" t="s">
        <v>13</v>
      </c>
      <c r="J18" s="12" t="s">
        <v>12</v>
      </c>
      <c r="K18" s="12" t="s">
        <v>12</v>
      </c>
      <c r="L18" s="12">
        <v>2</v>
      </c>
      <c r="M18" s="12" t="s">
        <v>2</v>
      </c>
    </row>
    <row r="19" spans="1:13" x14ac:dyDescent="0.25">
      <c r="A19" s="3"/>
      <c r="B19" s="3" t="s">
        <v>440</v>
      </c>
      <c r="C19" s="3" t="s">
        <v>443</v>
      </c>
      <c r="D19" s="3" t="s">
        <v>556</v>
      </c>
      <c r="E19" s="3" t="s">
        <v>3</v>
      </c>
      <c r="F19" s="3" t="s">
        <v>17</v>
      </c>
      <c r="G19" s="3" t="s">
        <v>6</v>
      </c>
      <c r="H19" s="3" t="s">
        <v>444</v>
      </c>
      <c r="I19" s="3" t="s">
        <v>13</v>
      </c>
      <c r="J19" s="3" t="s">
        <v>12</v>
      </c>
      <c r="K19" s="3" t="s">
        <v>12</v>
      </c>
      <c r="L19" s="3">
        <v>2</v>
      </c>
      <c r="M19" s="3" t="s">
        <v>2</v>
      </c>
    </row>
    <row r="20" spans="1:13" s="2" customFormat="1" x14ac:dyDescent="0.25">
      <c r="B20" s="2" t="s">
        <v>440</v>
      </c>
      <c r="C20" s="14" t="s">
        <v>443</v>
      </c>
      <c r="D20" s="14" t="s">
        <v>536</v>
      </c>
      <c r="E20" s="14" t="s">
        <v>4</v>
      </c>
      <c r="F20" s="14" t="s">
        <v>406</v>
      </c>
      <c r="G20" s="14" t="s">
        <v>441</v>
      </c>
      <c r="H20" s="14" t="s">
        <v>444</v>
      </c>
      <c r="I20" s="14" t="s">
        <v>13</v>
      </c>
      <c r="J20" s="14" t="s">
        <v>12</v>
      </c>
      <c r="K20" s="14" t="s">
        <v>12</v>
      </c>
      <c r="L20" s="2">
        <v>2</v>
      </c>
      <c r="M20" s="2" t="s">
        <v>2</v>
      </c>
    </row>
    <row r="21" spans="1:13" s="2" customFormat="1" x14ac:dyDescent="0.25">
      <c r="B21" s="2" t="s">
        <v>440</v>
      </c>
      <c r="C21" s="33" t="s">
        <v>443</v>
      </c>
      <c r="D21" s="33" t="s">
        <v>536</v>
      </c>
      <c r="E21" s="33" t="s">
        <v>4</v>
      </c>
      <c r="F21" s="33" t="s">
        <v>553</v>
      </c>
      <c r="G21" s="33" t="s">
        <v>395</v>
      </c>
      <c r="H21" s="33" t="s">
        <v>444</v>
      </c>
      <c r="I21" s="33" t="s">
        <v>13</v>
      </c>
      <c r="J21" s="33" t="s">
        <v>12</v>
      </c>
      <c r="K21" s="33" t="s">
        <v>12</v>
      </c>
      <c r="L21" s="2">
        <v>2</v>
      </c>
      <c r="M21" s="2" t="s">
        <v>2</v>
      </c>
    </row>
    <row r="22" spans="1:13" s="2" customFormat="1" x14ac:dyDescent="0.25">
      <c r="B22" s="2" t="s">
        <v>440</v>
      </c>
      <c r="C22" s="2" t="s">
        <v>443</v>
      </c>
      <c r="D22" s="2" t="s">
        <v>536</v>
      </c>
      <c r="E22" s="2" t="s">
        <v>4</v>
      </c>
      <c r="F22" s="2" t="s">
        <v>17</v>
      </c>
      <c r="G22" s="2" t="s">
        <v>6</v>
      </c>
      <c r="H22" s="2" t="s">
        <v>444</v>
      </c>
      <c r="I22" s="2" t="s">
        <v>13</v>
      </c>
      <c r="J22" s="2" t="s">
        <v>12</v>
      </c>
      <c r="K22" s="2" t="s">
        <v>13</v>
      </c>
      <c r="L22" s="2">
        <v>2</v>
      </c>
      <c r="M22" s="2" t="s">
        <v>2</v>
      </c>
    </row>
    <row r="23" spans="1:13" s="2" customFormat="1" x14ac:dyDescent="0.25">
      <c r="B23" s="2" t="s">
        <v>440</v>
      </c>
      <c r="C23" s="2" t="s">
        <v>443</v>
      </c>
      <c r="D23" s="2" t="s">
        <v>921</v>
      </c>
      <c r="E23" s="2" t="s">
        <v>4</v>
      </c>
      <c r="F23" s="2" t="s">
        <v>18</v>
      </c>
      <c r="G23" s="2" t="s">
        <v>560</v>
      </c>
      <c r="H23" s="2" t="s">
        <v>470</v>
      </c>
      <c r="I23" s="2" t="s">
        <v>13</v>
      </c>
      <c r="J23" s="2" t="s">
        <v>12</v>
      </c>
      <c r="K23" s="2" t="s">
        <v>469</v>
      </c>
      <c r="L23" s="2">
        <v>2</v>
      </c>
      <c r="M23" s="2" t="s">
        <v>2</v>
      </c>
    </row>
    <row r="24" spans="1:13" s="2" customFormat="1" x14ac:dyDescent="0.25">
      <c r="B24" s="2" t="s">
        <v>440</v>
      </c>
      <c r="C24" s="2" t="s">
        <v>443</v>
      </c>
      <c r="D24" s="2" t="s">
        <v>550</v>
      </c>
      <c r="E24" s="2" t="s">
        <v>4</v>
      </c>
      <c r="F24" s="2" t="s">
        <v>18</v>
      </c>
      <c r="G24" s="2" t="s">
        <v>560</v>
      </c>
      <c r="H24" s="2" t="s">
        <v>470</v>
      </c>
      <c r="I24" s="2" t="s">
        <v>551</v>
      </c>
      <c r="J24" s="2" t="s">
        <v>12</v>
      </c>
      <c r="K24" s="2" t="s">
        <v>469</v>
      </c>
      <c r="L24" s="2">
        <v>2</v>
      </c>
      <c r="M24" s="2" t="s">
        <v>2</v>
      </c>
    </row>
    <row r="25" spans="1:13" x14ac:dyDescent="0.25">
      <c r="A25" s="3"/>
      <c r="B25" s="3" t="s">
        <v>440</v>
      </c>
      <c r="C25" s="3" t="s">
        <v>443</v>
      </c>
      <c r="D25" s="3" t="s">
        <v>533</v>
      </c>
      <c r="E25" s="3" t="s">
        <v>22</v>
      </c>
      <c r="F25" s="3" t="s">
        <v>24</v>
      </c>
      <c r="G25" s="3" t="s">
        <v>25</v>
      </c>
      <c r="H25" s="3" t="s">
        <v>470</v>
      </c>
      <c r="I25" s="3" t="s">
        <v>13</v>
      </c>
      <c r="J25" s="3" t="s">
        <v>12</v>
      </c>
      <c r="K25" s="3" t="s">
        <v>13</v>
      </c>
      <c r="L25" s="3">
        <v>2</v>
      </c>
      <c r="M25" s="3" t="s">
        <v>2</v>
      </c>
    </row>
    <row r="26" spans="1:13" x14ac:dyDescent="0.25">
      <c r="A26" s="3"/>
      <c r="B26" s="3" t="s">
        <v>440</v>
      </c>
      <c r="C26" s="3" t="s">
        <v>443</v>
      </c>
      <c r="D26" s="3" t="s">
        <v>533</v>
      </c>
      <c r="E26" s="3" t="s">
        <v>23</v>
      </c>
      <c r="F26" s="3" t="s">
        <v>24</v>
      </c>
      <c r="G26" s="3" t="s">
        <v>25</v>
      </c>
      <c r="H26" s="3" t="s">
        <v>470</v>
      </c>
      <c r="I26" s="3" t="s">
        <v>13</v>
      </c>
      <c r="J26" s="3" t="s">
        <v>12</v>
      </c>
      <c r="K26" s="3" t="s">
        <v>13</v>
      </c>
      <c r="L26" s="3">
        <v>2</v>
      </c>
      <c r="M26" s="3" t="s">
        <v>2</v>
      </c>
    </row>
    <row r="27" spans="1:13" x14ac:dyDescent="0.25">
      <c r="A27" s="2"/>
      <c r="B27" s="2" t="s">
        <v>440</v>
      </c>
      <c r="C27" s="2" t="s">
        <v>27</v>
      </c>
      <c r="D27" s="2" t="s">
        <v>28</v>
      </c>
      <c r="E27" s="2" t="s">
        <v>37</v>
      </c>
      <c r="F27" s="2" t="s">
        <v>17</v>
      </c>
      <c r="G27" s="2" t="s">
        <v>6</v>
      </c>
      <c r="H27" s="2" t="s">
        <v>470</v>
      </c>
      <c r="I27" s="2" t="s">
        <v>13</v>
      </c>
      <c r="J27" s="2" t="s">
        <v>35</v>
      </c>
      <c r="K27" s="2" t="s">
        <v>13</v>
      </c>
      <c r="L27" s="2">
        <v>2</v>
      </c>
      <c r="M27" s="2" t="s">
        <v>2</v>
      </c>
    </row>
    <row r="28" spans="1:13" x14ac:dyDescent="0.25">
      <c r="A28" s="2"/>
      <c r="B28" s="2" t="s">
        <v>440</v>
      </c>
      <c r="C28" s="2" t="s">
        <v>27</v>
      </c>
      <c r="D28" s="2" t="s">
        <v>32</v>
      </c>
      <c r="E28" s="2" t="s">
        <v>37</v>
      </c>
      <c r="F28" s="2" t="s">
        <v>34</v>
      </c>
      <c r="G28" s="14" t="s">
        <v>1180</v>
      </c>
      <c r="H28" s="2" t="s">
        <v>444</v>
      </c>
      <c r="I28" s="2" t="s">
        <v>13</v>
      </c>
      <c r="J28" s="2" t="s">
        <v>35</v>
      </c>
      <c r="K28" s="2" t="s">
        <v>315</v>
      </c>
      <c r="L28" s="2">
        <v>2</v>
      </c>
      <c r="M28" s="2" t="s">
        <v>2</v>
      </c>
    </row>
    <row r="29" spans="1:13" x14ac:dyDescent="0.25">
      <c r="A29" s="2"/>
      <c r="B29" s="2" t="s">
        <v>440</v>
      </c>
      <c r="C29" s="2" t="s">
        <v>27</v>
      </c>
      <c r="D29" s="2" t="s">
        <v>29</v>
      </c>
      <c r="E29" s="2" t="s">
        <v>36</v>
      </c>
      <c r="F29" s="2" t="s">
        <v>24</v>
      </c>
      <c r="G29" s="2" t="s">
        <v>25</v>
      </c>
      <c r="H29" s="2" t="s">
        <v>444</v>
      </c>
      <c r="I29" s="2" t="s">
        <v>13</v>
      </c>
      <c r="J29" s="2" t="s">
        <v>35</v>
      </c>
      <c r="K29" s="2" t="s">
        <v>13</v>
      </c>
      <c r="L29" s="2">
        <v>2</v>
      </c>
      <c r="M29" s="2" t="s">
        <v>2</v>
      </c>
    </row>
    <row r="30" spans="1:13" x14ac:dyDescent="0.25">
      <c r="A30" s="3"/>
      <c r="B30" s="3" t="s">
        <v>440</v>
      </c>
      <c r="C30" s="3" t="s">
        <v>27</v>
      </c>
      <c r="D30" s="3" t="s">
        <v>30</v>
      </c>
      <c r="E30" s="3" t="s">
        <v>38</v>
      </c>
      <c r="F30" s="3" t="s">
        <v>17</v>
      </c>
      <c r="G30" s="3" t="s">
        <v>6</v>
      </c>
      <c r="H30" s="3" t="s">
        <v>470</v>
      </c>
      <c r="I30" s="3" t="s">
        <v>13</v>
      </c>
      <c r="J30" s="3" t="s">
        <v>257</v>
      </c>
      <c r="K30" s="3" t="s">
        <v>13</v>
      </c>
      <c r="L30" s="3">
        <v>2</v>
      </c>
      <c r="M30" s="3" t="s">
        <v>2</v>
      </c>
    </row>
    <row r="31" spans="1:13" x14ac:dyDescent="0.25">
      <c r="A31" s="3"/>
      <c r="B31" s="3" t="s">
        <v>440</v>
      </c>
      <c r="C31" s="3" t="s">
        <v>27</v>
      </c>
      <c r="D31" s="3" t="s">
        <v>30</v>
      </c>
      <c r="E31" s="3" t="s">
        <v>38</v>
      </c>
      <c r="F31" s="3" t="s">
        <v>33</v>
      </c>
      <c r="G31" s="3" t="s">
        <v>1175</v>
      </c>
      <c r="H31" s="3" t="s">
        <v>444</v>
      </c>
      <c r="I31" s="3" t="s">
        <v>13</v>
      </c>
      <c r="J31" s="3" t="s">
        <v>257</v>
      </c>
      <c r="K31" s="3" t="s">
        <v>257</v>
      </c>
      <c r="L31" s="3">
        <v>2</v>
      </c>
      <c r="M31" s="3" t="s">
        <v>2</v>
      </c>
    </row>
    <row r="32" spans="1:13" x14ac:dyDescent="0.25">
      <c r="A32" s="3"/>
      <c r="B32" s="3" t="s">
        <v>440</v>
      </c>
      <c r="C32" s="3" t="s">
        <v>27</v>
      </c>
      <c r="D32" s="3" t="s">
        <v>30</v>
      </c>
      <c r="E32" s="3" t="s">
        <v>38</v>
      </c>
      <c r="F32" s="3" t="s">
        <v>18</v>
      </c>
      <c r="G32" s="3" t="s">
        <v>365</v>
      </c>
      <c r="H32" s="3" t="s">
        <v>444</v>
      </c>
      <c r="I32" s="3" t="s">
        <v>13</v>
      </c>
      <c r="J32" s="3" t="s">
        <v>257</v>
      </c>
      <c r="K32" s="3" t="s">
        <v>35</v>
      </c>
      <c r="L32" s="3">
        <v>2</v>
      </c>
      <c r="M32" s="3" t="s">
        <v>2</v>
      </c>
    </row>
    <row r="33" spans="1:13" x14ac:dyDescent="0.25">
      <c r="A33" s="3"/>
      <c r="B33" s="3" t="s">
        <v>440</v>
      </c>
      <c r="C33" s="3" t="s">
        <v>27</v>
      </c>
      <c r="D33" s="3" t="s">
        <v>30</v>
      </c>
      <c r="E33" s="3" t="s">
        <v>258</v>
      </c>
      <c r="F33" s="3" t="s">
        <v>18</v>
      </c>
      <c r="G33" s="15" t="s">
        <v>1180</v>
      </c>
      <c r="H33" s="3" t="s">
        <v>444</v>
      </c>
      <c r="I33" s="3" t="s">
        <v>13</v>
      </c>
      <c r="J33" s="3" t="s">
        <v>35</v>
      </c>
      <c r="K33" s="3" t="s">
        <v>315</v>
      </c>
      <c r="L33" s="3">
        <v>2</v>
      </c>
      <c r="M33" s="3" t="s">
        <v>2</v>
      </c>
    </row>
    <row r="34" spans="1:13" x14ac:dyDescent="0.25">
      <c r="A34" s="3"/>
      <c r="B34" s="3" t="s">
        <v>440</v>
      </c>
      <c r="C34" s="3" t="s">
        <v>27</v>
      </c>
      <c r="D34" s="3" t="s">
        <v>30</v>
      </c>
      <c r="E34" s="3" t="s">
        <v>258</v>
      </c>
      <c r="F34" s="3" t="s">
        <v>404</v>
      </c>
      <c r="G34" s="15" t="s">
        <v>1182</v>
      </c>
      <c r="H34" s="3" t="s">
        <v>444</v>
      </c>
      <c r="I34" s="3" t="s">
        <v>13</v>
      </c>
      <c r="J34" s="3" t="s">
        <v>35</v>
      </c>
      <c r="K34" s="3" t="s">
        <v>315</v>
      </c>
      <c r="L34" s="3">
        <v>2</v>
      </c>
      <c r="M34" s="3" t="s">
        <v>2</v>
      </c>
    </row>
    <row r="35" spans="1:13" x14ac:dyDescent="0.25">
      <c r="A35" s="3"/>
      <c r="B35" s="3" t="s">
        <v>440</v>
      </c>
      <c r="C35" s="12" t="s">
        <v>27</v>
      </c>
      <c r="D35" s="12" t="s">
        <v>30</v>
      </c>
      <c r="E35" s="12" t="s">
        <v>38</v>
      </c>
      <c r="F35" s="12" t="s">
        <v>18</v>
      </c>
      <c r="G35" s="12" t="s">
        <v>391</v>
      </c>
      <c r="H35" s="3" t="s">
        <v>444</v>
      </c>
      <c r="I35" s="3" t="s">
        <v>13</v>
      </c>
      <c r="J35" s="12" t="s">
        <v>257</v>
      </c>
      <c r="K35" s="12" t="s">
        <v>312</v>
      </c>
      <c r="L35" s="12">
        <v>2</v>
      </c>
      <c r="M35" s="12" t="s">
        <v>2</v>
      </c>
    </row>
    <row r="36" spans="1:13" s="13" customFormat="1" x14ac:dyDescent="0.25">
      <c r="A36" s="12"/>
      <c r="B36" s="3" t="s">
        <v>440</v>
      </c>
      <c r="C36" s="12" t="s">
        <v>27</v>
      </c>
      <c r="D36" s="12" t="s">
        <v>392</v>
      </c>
      <c r="E36" s="12" t="s">
        <v>258</v>
      </c>
      <c r="F36" s="12" t="s">
        <v>18</v>
      </c>
      <c r="G36" s="12" t="s">
        <v>393</v>
      </c>
      <c r="H36" s="3" t="s">
        <v>444</v>
      </c>
      <c r="I36" s="3" t="s">
        <v>13</v>
      </c>
      <c r="J36" s="12" t="s">
        <v>257</v>
      </c>
      <c r="K36" s="12" t="s">
        <v>312</v>
      </c>
      <c r="L36" s="12">
        <v>2</v>
      </c>
      <c r="M36" s="12" t="s">
        <v>2</v>
      </c>
    </row>
    <row r="37" spans="1:13" x14ac:dyDescent="0.25">
      <c r="A37" s="2"/>
      <c r="B37" s="2" t="s">
        <v>440</v>
      </c>
      <c r="C37" s="2" t="s">
        <v>27</v>
      </c>
      <c r="D37" s="2" t="s">
        <v>31</v>
      </c>
      <c r="E37" s="2" t="s">
        <v>39</v>
      </c>
      <c r="F37" s="2" t="s">
        <v>17</v>
      </c>
      <c r="G37" s="2" t="s">
        <v>6</v>
      </c>
      <c r="H37" s="2" t="s">
        <v>470</v>
      </c>
      <c r="I37" s="2" t="s">
        <v>13</v>
      </c>
      <c r="J37" s="2" t="s">
        <v>35</v>
      </c>
      <c r="K37" s="2" t="s">
        <v>13</v>
      </c>
      <c r="L37" s="2">
        <v>2</v>
      </c>
      <c r="M37" s="2" t="s">
        <v>2</v>
      </c>
    </row>
    <row r="38" spans="1:13" x14ac:dyDescent="0.25">
      <c r="A38" s="2"/>
      <c r="B38" s="2" t="s">
        <v>440</v>
      </c>
      <c r="C38" s="2" t="s">
        <v>27</v>
      </c>
      <c r="D38" s="2" t="s">
        <v>31</v>
      </c>
      <c r="E38" s="2" t="s">
        <v>39</v>
      </c>
      <c r="F38" s="2" t="s">
        <v>18</v>
      </c>
      <c r="G38" s="14" t="s">
        <v>1180</v>
      </c>
      <c r="H38" s="2" t="s">
        <v>444</v>
      </c>
      <c r="I38" s="2" t="s">
        <v>13</v>
      </c>
      <c r="J38" s="2" t="s">
        <v>35</v>
      </c>
      <c r="K38" s="2" t="s">
        <v>315</v>
      </c>
      <c r="L38" s="2">
        <v>2</v>
      </c>
      <c r="M38" s="2" t="s">
        <v>2</v>
      </c>
    </row>
    <row r="39" spans="1:13" x14ac:dyDescent="0.25">
      <c r="A39" s="2"/>
      <c r="B39" s="2" t="s">
        <v>440</v>
      </c>
      <c r="C39" s="2" t="s">
        <v>27</v>
      </c>
      <c r="D39" s="2" t="s">
        <v>31</v>
      </c>
      <c r="E39" s="2" t="s">
        <v>39</v>
      </c>
      <c r="F39" s="2" t="s">
        <v>26</v>
      </c>
      <c r="G39" s="2" t="s">
        <v>394</v>
      </c>
      <c r="H39" s="2" t="s">
        <v>444</v>
      </c>
      <c r="I39" s="2" t="s">
        <v>13</v>
      </c>
      <c r="J39" s="2" t="s">
        <v>35</v>
      </c>
      <c r="K39" s="2" t="s">
        <v>35</v>
      </c>
      <c r="L39" s="2">
        <v>2</v>
      </c>
      <c r="M39" s="2" t="s">
        <v>2</v>
      </c>
    </row>
    <row r="40" spans="1:13" x14ac:dyDescent="0.25">
      <c r="A40" s="3"/>
      <c r="B40" s="3" t="s">
        <v>440</v>
      </c>
      <c r="C40" s="3" t="s">
        <v>27</v>
      </c>
      <c r="D40" s="3" t="s">
        <v>40</v>
      </c>
      <c r="E40" s="3" t="s">
        <v>41</v>
      </c>
      <c r="F40" s="3" t="s">
        <v>17</v>
      </c>
      <c r="G40" s="3" t="s">
        <v>6</v>
      </c>
      <c r="H40" s="3" t="s">
        <v>444</v>
      </c>
      <c r="I40" s="3" t="s">
        <v>13</v>
      </c>
      <c r="J40" s="3" t="s">
        <v>257</v>
      </c>
      <c r="K40" s="3" t="s">
        <v>13</v>
      </c>
      <c r="L40" s="3">
        <v>2</v>
      </c>
      <c r="M40" s="3" t="s">
        <v>2</v>
      </c>
    </row>
    <row r="41" spans="1:13" x14ac:dyDescent="0.25">
      <c r="A41" s="3"/>
      <c r="B41" s="3" t="s">
        <v>440</v>
      </c>
      <c r="C41" s="3" t="s">
        <v>27</v>
      </c>
      <c r="D41" s="3" t="s">
        <v>40</v>
      </c>
      <c r="E41" s="3" t="s">
        <v>41</v>
      </c>
      <c r="F41" s="3" t="s">
        <v>33</v>
      </c>
      <c r="G41" s="3" t="s">
        <v>1175</v>
      </c>
      <c r="H41" s="3" t="s">
        <v>444</v>
      </c>
      <c r="I41" s="3" t="s">
        <v>13</v>
      </c>
      <c r="J41" s="3" t="s">
        <v>257</v>
      </c>
      <c r="K41" s="3" t="s">
        <v>257</v>
      </c>
      <c r="L41" s="3">
        <v>2</v>
      </c>
      <c r="M41" s="3" t="s">
        <v>2</v>
      </c>
    </row>
    <row r="42" spans="1:13" x14ac:dyDescent="0.25">
      <c r="A42" s="3"/>
      <c r="B42" s="3" t="s">
        <v>440</v>
      </c>
      <c r="C42" s="3" t="s">
        <v>27</v>
      </c>
      <c r="D42" s="3" t="s">
        <v>40</v>
      </c>
      <c r="E42" s="3" t="s">
        <v>41</v>
      </c>
      <c r="F42" s="3" t="s">
        <v>18</v>
      </c>
      <c r="G42" s="15" t="s">
        <v>1180</v>
      </c>
      <c r="H42" s="3" t="s">
        <v>444</v>
      </c>
      <c r="I42" s="3" t="s">
        <v>13</v>
      </c>
      <c r="J42" s="3" t="s">
        <v>257</v>
      </c>
      <c r="K42" s="3" t="s">
        <v>315</v>
      </c>
      <c r="L42" s="3">
        <v>2</v>
      </c>
      <c r="M42" s="3" t="s">
        <v>2</v>
      </c>
    </row>
    <row r="43" spans="1:13" x14ac:dyDescent="0.25">
      <c r="A43" s="3"/>
      <c r="B43" s="3" t="s">
        <v>440</v>
      </c>
      <c r="C43" s="3" t="s">
        <v>27</v>
      </c>
      <c r="D43" s="3" t="s">
        <v>40</v>
      </c>
      <c r="E43" s="3" t="s">
        <v>41</v>
      </c>
      <c r="F43" s="3" t="s">
        <v>18</v>
      </c>
      <c r="G43" s="15" t="s">
        <v>1182</v>
      </c>
      <c r="H43" s="3" t="s">
        <v>444</v>
      </c>
      <c r="I43" s="3" t="s">
        <v>13</v>
      </c>
      <c r="J43" s="3" t="s">
        <v>257</v>
      </c>
      <c r="K43" s="3" t="s">
        <v>315</v>
      </c>
      <c r="L43" s="3">
        <v>2</v>
      </c>
      <c r="M43" s="3" t="s">
        <v>2</v>
      </c>
    </row>
    <row r="44" spans="1:13" x14ac:dyDescent="0.25">
      <c r="A44" s="3"/>
      <c r="B44" s="3" t="s">
        <v>440</v>
      </c>
      <c r="C44" s="3" t="s">
        <v>27</v>
      </c>
      <c r="D44" s="3" t="s">
        <v>40</v>
      </c>
      <c r="E44" s="3" t="s">
        <v>41</v>
      </c>
      <c r="F44" s="3" t="s">
        <v>26</v>
      </c>
      <c r="G44" s="3" t="s">
        <v>394</v>
      </c>
      <c r="H44" s="3" t="s">
        <v>444</v>
      </c>
      <c r="I44" s="3" t="s">
        <v>13</v>
      </c>
      <c r="J44" s="3" t="s">
        <v>257</v>
      </c>
      <c r="K44" s="3" t="s">
        <v>257</v>
      </c>
      <c r="L44" s="3">
        <v>2</v>
      </c>
      <c r="M44" s="3" t="s">
        <v>2</v>
      </c>
    </row>
    <row r="45" spans="1:13" s="2" customFormat="1" x14ac:dyDescent="0.25">
      <c r="B45" s="2" t="s">
        <v>440</v>
      </c>
      <c r="C45" s="2" t="s">
        <v>397</v>
      </c>
      <c r="D45" s="2" t="s">
        <v>399</v>
      </c>
      <c r="E45" s="2" t="s">
        <v>67</v>
      </c>
      <c r="F45" s="2" t="s">
        <v>26</v>
      </c>
      <c r="G45" s="2" t="s">
        <v>394</v>
      </c>
      <c r="H45" s="2" t="s">
        <v>444</v>
      </c>
      <c r="I45" s="2" t="s">
        <v>13</v>
      </c>
      <c r="J45" s="2" t="s">
        <v>291</v>
      </c>
      <c r="K45" s="2" t="s">
        <v>291</v>
      </c>
      <c r="L45" s="2">
        <v>2</v>
      </c>
      <c r="M45" s="2" t="s">
        <v>2</v>
      </c>
    </row>
    <row r="46" spans="1:13" s="2" customFormat="1" x14ac:dyDescent="0.25">
      <c r="B46" s="2" t="s">
        <v>440</v>
      </c>
      <c r="C46" s="2" t="s">
        <v>397</v>
      </c>
      <c r="D46" s="2" t="s">
        <v>399</v>
      </c>
      <c r="E46" s="2" t="s">
        <v>67</v>
      </c>
      <c r="F46" s="2" t="s">
        <v>26</v>
      </c>
      <c r="G46" s="2" t="s">
        <v>400</v>
      </c>
      <c r="H46" s="2" t="s">
        <v>444</v>
      </c>
      <c r="I46" s="2" t="s">
        <v>13</v>
      </c>
      <c r="J46" s="2" t="s">
        <v>291</v>
      </c>
      <c r="K46" s="2" t="s">
        <v>291</v>
      </c>
      <c r="L46" s="2">
        <v>2</v>
      </c>
      <c r="M46" s="2" t="s">
        <v>2</v>
      </c>
    </row>
    <row r="47" spans="1:13" s="3" customFormat="1" x14ac:dyDescent="0.25">
      <c r="B47" s="3" t="s">
        <v>440</v>
      </c>
      <c r="C47" s="3" t="s">
        <v>397</v>
      </c>
      <c r="D47" s="3" t="s">
        <v>398</v>
      </c>
      <c r="E47" s="3" t="s">
        <v>69</v>
      </c>
      <c r="F47" s="3" t="s">
        <v>24</v>
      </c>
      <c r="G47" s="3" t="s">
        <v>25</v>
      </c>
      <c r="H47" s="3" t="s">
        <v>444</v>
      </c>
      <c r="I47" s="3" t="s">
        <v>13</v>
      </c>
      <c r="J47" s="3" t="s">
        <v>291</v>
      </c>
      <c r="K47" s="3" t="s">
        <v>13</v>
      </c>
      <c r="L47" s="3">
        <v>2</v>
      </c>
      <c r="M47" s="3" t="s">
        <v>2</v>
      </c>
    </row>
    <row r="48" spans="1:13" s="2" customFormat="1" x14ac:dyDescent="0.25">
      <c r="B48" s="2" t="s">
        <v>440</v>
      </c>
      <c r="C48" s="2" t="s">
        <v>397</v>
      </c>
      <c r="D48" s="2" t="s">
        <v>401</v>
      </c>
      <c r="E48" s="2" t="s">
        <v>71</v>
      </c>
      <c r="F48" s="2" t="s">
        <v>26</v>
      </c>
      <c r="G48" s="2" t="s">
        <v>394</v>
      </c>
      <c r="H48" s="2" t="s">
        <v>444</v>
      </c>
      <c r="I48" s="2" t="s">
        <v>13</v>
      </c>
      <c r="J48" s="2" t="s">
        <v>291</v>
      </c>
      <c r="K48" s="2" t="s">
        <v>291</v>
      </c>
      <c r="L48" s="2">
        <v>2</v>
      </c>
      <c r="M48" s="2" t="s">
        <v>2</v>
      </c>
    </row>
    <row r="49" spans="2:13" s="2" customFormat="1" x14ac:dyDescent="0.25">
      <c r="B49" s="2" t="s">
        <v>440</v>
      </c>
      <c r="C49" s="2" t="s">
        <v>397</v>
      </c>
      <c r="D49" s="2" t="s">
        <v>401</v>
      </c>
      <c r="E49" s="2" t="s">
        <v>71</v>
      </c>
      <c r="F49" s="2" t="s">
        <v>26</v>
      </c>
      <c r="G49" s="2" t="s">
        <v>400</v>
      </c>
      <c r="H49" s="2" t="s">
        <v>444</v>
      </c>
      <c r="I49" s="2" t="s">
        <v>13</v>
      </c>
      <c r="J49" s="2" t="s">
        <v>291</v>
      </c>
      <c r="K49" s="2" t="s">
        <v>291</v>
      </c>
      <c r="L49" s="2">
        <v>2</v>
      </c>
      <c r="M49" s="2" t="s">
        <v>2</v>
      </c>
    </row>
    <row r="50" spans="2:13" s="2" customFormat="1" x14ac:dyDescent="0.25">
      <c r="B50" s="2" t="s">
        <v>440</v>
      </c>
      <c r="C50" s="2" t="s">
        <v>397</v>
      </c>
      <c r="D50" s="2" t="s">
        <v>557</v>
      </c>
      <c r="E50" s="14" t="s">
        <v>558</v>
      </c>
      <c r="F50" s="2" t="s">
        <v>26</v>
      </c>
      <c r="G50" s="2" t="s">
        <v>559</v>
      </c>
      <c r="H50" s="2" t="s">
        <v>444</v>
      </c>
      <c r="I50" s="2" t="s">
        <v>13</v>
      </c>
      <c r="J50" s="2" t="s">
        <v>291</v>
      </c>
      <c r="K50" s="2" t="s">
        <v>291</v>
      </c>
      <c r="L50" s="2">
        <v>2</v>
      </c>
      <c r="M50" s="2" t="s">
        <v>2</v>
      </c>
    </row>
    <row r="51" spans="2:13" s="2" customFormat="1" x14ac:dyDescent="0.25">
      <c r="B51" s="2" t="s">
        <v>440</v>
      </c>
      <c r="C51" s="2" t="s">
        <v>397</v>
      </c>
      <c r="D51" s="2" t="s">
        <v>557</v>
      </c>
      <c r="E51" s="14" t="s">
        <v>558</v>
      </c>
      <c r="F51" s="2" t="s">
        <v>26</v>
      </c>
      <c r="G51" s="2" t="s">
        <v>394</v>
      </c>
      <c r="H51" s="2" t="s">
        <v>444</v>
      </c>
      <c r="I51" s="2" t="s">
        <v>13</v>
      </c>
      <c r="J51" s="2" t="s">
        <v>291</v>
      </c>
      <c r="K51" s="2" t="s">
        <v>291</v>
      </c>
      <c r="L51" s="2">
        <v>2</v>
      </c>
      <c r="M51" s="2" t="s">
        <v>2</v>
      </c>
    </row>
    <row r="52" spans="2:13" s="3" customFormat="1" x14ac:dyDescent="0.25">
      <c r="B52" s="3" t="s">
        <v>440</v>
      </c>
      <c r="C52" s="3" t="s">
        <v>397</v>
      </c>
      <c r="D52" s="3" t="s">
        <v>402</v>
      </c>
      <c r="E52" s="3" t="s">
        <v>76</v>
      </c>
      <c r="F52" s="3" t="s">
        <v>24</v>
      </c>
      <c r="G52" s="3" t="s">
        <v>25</v>
      </c>
      <c r="H52" s="3" t="s">
        <v>444</v>
      </c>
      <c r="I52" s="3" t="s">
        <v>13</v>
      </c>
      <c r="J52" s="3" t="s">
        <v>291</v>
      </c>
      <c r="K52" s="3" t="s">
        <v>13</v>
      </c>
      <c r="L52" s="3">
        <v>2</v>
      </c>
      <c r="M52" s="3" t="s">
        <v>2</v>
      </c>
    </row>
    <row r="53" spans="2:13" s="2" customFormat="1" x14ac:dyDescent="0.25">
      <c r="B53" s="2" t="s">
        <v>440</v>
      </c>
      <c r="C53" s="2" t="s">
        <v>397</v>
      </c>
      <c r="D53" s="2" t="s">
        <v>403</v>
      </c>
      <c r="E53" s="2" t="s">
        <v>78</v>
      </c>
      <c r="F53" s="2" t="s">
        <v>406</v>
      </c>
      <c r="G53" s="2" t="s">
        <v>405</v>
      </c>
      <c r="H53" s="2" t="s">
        <v>444</v>
      </c>
      <c r="I53" s="2" t="s">
        <v>13</v>
      </c>
      <c r="J53" s="2" t="s">
        <v>297</v>
      </c>
      <c r="K53" s="2" t="s">
        <v>297</v>
      </c>
      <c r="L53" s="2">
        <v>2</v>
      </c>
      <c r="M53" s="2" t="s">
        <v>2</v>
      </c>
    </row>
    <row r="54" spans="2:13" s="2" customFormat="1" x14ac:dyDescent="0.25">
      <c r="B54" s="2" t="s">
        <v>440</v>
      </c>
      <c r="C54" s="2" t="s">
        <v>397</v>
      </c>
      <c r="D54" s="2" t="s">
        <v>403</v>
      </c>
      <c r="E54" s="2" t="s">
        <v>78</v>
      </c>
      <c r="F54" s="2" t="s">
        <v>404</v>
      </c>
      <c r="G54" s="2" t="s">
        <v>474</v>
      </c>
      <c r="H54" s="2" t="s">
        <v>444</v>
      </c>
      <c r="I54" s="2" t="s">
        <v>13</v>
      </c>
      <c r="J54" s="2" t="s">
        <v>297</v>
      </c>
      <c r="K54" s="2" t="s">
        <v>260</v>
      </c>
      <c r="L54" s="2">
        <v>2</v>
      </c>
      <c r="M54" s="2" t="s">
        <v>2</v>
      </c>
    </row>
    <row r="55" spans="2:13" s="2" customFormat="1" x14ac:dyDescent="0.25">
      <c r="B55" s="2" t="s">
        <v>440</v>
      </c>
      <c r="C55" s="2" t="s">
        <v>397</v>
      </c>
      <c r="D55" s="2" t="s">
        <v>403</v>
      </c>
      <c r="E55" s="2" t="s">
        <v>78</v>
      </c>
      <c r="F55" s="2" t="s">
        <v>26</v>
      </c>
      <c r="G55" s="2" t="s">
        <v>394</v>
      </c>
      <c r="H55" s="2" t="s">
        <v>444</v>
      </c>
      <c r="I55" s="2" t="s">
        <v>13</v>
      </c>
      <c r="J55" s="2" t="s">
        <v>297</v>
      </c>
      <c r="K55" s="2" t="s">
        <v>297</v>
      </c>
      <c r="L55" s="2">
        <v>2</v>
      </c>
      <c r="M55" s="2" t="s">
        <v>2</v>
      </c>
    </row>
    <row r="56" spans="2:13" s="2" customFormat="1" x14ac:dyDescent="0.25">
      <c r="B56" s="2" t="s">
        <v>440</v>
      </c>
      <c r="C56" s="2" t="s">
        <v>397</v>
      </c>
      <c r="D56" s="2" t="s">
        <v>408</v>
      </c>
      <c r="E56" s="2" t="s">
        <v>78</v>
      </c>
      <c r="F56" s="2" t="s">
        <v>407</v>
      </c>
      <c r="G56" s="2" t="s">
        <v>432</v>
      </c>
      <c r="H56" s="2" t="s">
        <v>444</v>
      </c>
      <c r="I56" s="2" t="s">
        <v>13</v>
      </c>
      <c r="J56" s="2" t="s">
        <v>297</v>
      </c>
      <c r="K56" s="2" t="s">
        <v>15</v>
      </c>
      <c r="L56" s="2">
        <v>2</v>
      </c>
      <c r="M56" s="2" t="s">
        <v>2</v>
      </c>
    </row>
    <row r="57" spans="2:13" s="3" customFormat="1" x14ac:dyDescent="0.25">
      <c r="B57" s="3" t="s">
        <v>440</v>
      </c>
      <c r="C57" s="3" t="s">
        <v>397</v>
      </c>
      <c r="D57" s="3" t="s">
        <v>409</v>
      </c>
      <c r="E57" s="3" t="s">
        <v>81</v>
      </c>
      <c r="F57" s="3" t="s">
        <v>406</v>
      </c>
      <c r="G57" s="3" t="s">
        <v>405</v>
      </c>
      <c r="H57" s="3" t="s">
        <v>444</v>
      </c>
      <c r="I57" s="3" t="s">
        <v>13</v>
      </c>
      <c r="J57" s="3" t="s">
        <v>297</v>
      </c>
      <c r="K57" s="3" t="s">
        <v>297</v>
      </c>
      <c r="L57" s="3">
        <v>2</v>
      </c>
      <c r="M57" s="3" t="s">
        <v>2</v>
      </c>
    </row>
    <row r="58" spans="2:13" s="3" customFormat="1" x14ac:dyDescent="0.25">
      <c r="B58" s="3" t="s">
        <v>440</v>
      </c>
      <c r="C58" s="3" t="s">
        <v>397</v>
      </c>
      <c r="D58" s="3" t="s">
        <v>409</v>
      </c>
      <c r="E58" s="3" t="s">
        <v>81</v>
      </c>
      <c r="F58" s="3" t="s">
        <v>404</v>
      </c>
      <c r="G58" s="3" t="s">
        <v>474</v>
      </c>
      <c r="H58" s="3" t="s">
        <v>444</v>
      </c>
      <c r="I58" s="3" t="s">
        <v>13</v>
      </c>
      <c r="J58" s="3" t="s">
        <v>297</v>
      </c>
      <c r="K58" s="3" t="s">
        <v>260</v>
      </c>
      <c r="L58" s="3">
        <v>2</v>
      </c>
      <c r="M58" s="3" t="s">
        <v>2</v>
      </c>
    </row>
    <row r="59" spans="2:13" s="3" customFormat="1" x14ac:dyDescent="0.25">
      <c r="B59" s="3" t="s">
        <v>440</v>
      </c>
      <c r="C59" s="3" t="s">
        <v>397</v>
      </c>
      <c r="D59" s="3" t="s">
        <v>409</v>
      </c>
      <c r="E59" s="3" t="s">
        <v>81</v>
      </c>
      <c r="F59" s="3" t="s">
        <v>26</v>
      </c>
      <c r="G59" s="3" t="s">
        <v>394</v>
      </c>
      <c r="H59" s="3" t="s">
        <v>444</v>
      </c>
      <c r="I59" s="3" t="s">
        <v>13</v>
      </c>
      <c r="J59" s="3" t="s">
        <v>297</v>
      </c>
      <c r="K59" s="3" t="s">
        <v>297</v>
      </c>
      <c r="L59" s="3">
        <v>2</v>
      </c>
      <c r="M59" s="3" t="s">
        <v>2</v>
      </c>
    </row>
    <row r="60" spans="2:13" s="3" customFormat="1" x14ac:dyDescent="0.25">
      <c r="B60" s="3" t="s">
        <v>440</v>
      </c>
      <c r="C60" s="3" t="s">
        <v>397</v>
      </c>
      <c r="D60" s="3" t="s">
        <v>410</v>
      </c>
      <c r="E60" s="3" t="s">
        <v>81</v>
      </c>
      <c r="F60" s="3" t="s">
        <v>407</v>
      </c>
      <c r="G60" s="3" t="s">
        <v>432</v>
      </c>
      <c r="H60" s="3" t="s">
        <v>444</v>
      </c>
      <c r="I60" s="3" t="s">
        <v>13</v>
      </c>
      <c r="J60" s="3" t="s">
        <v>297</v>
      </c>
      <c r="K60" s="3" t="s">
        <v>15</v>
      </c>
      <c r="L60" s="3">
        <v>2</v>
      </c>
      <c r="M60" s="3" t="s">
        <v>2</v>
      </c>
    </row>
    <row r="61" spans="2:13" s="2" customFormat="1" x14ac:dyDescent="0.25">
      <c r="B61" s="2" t="s">
        <v>440</v>
      </c>
      <c r="C61" s="2" t="s">
        <v>412</v>
      </c>
      <c r="D61" s="2" t="s">
        <v>411</v>
      </c>
      <c r="E61" s="2" t="s">
        <v>92</v>
      </c>
      <c r="F61" s="2" t="s">
        <v>24</v>
      </c>
      <c r="G61" s="2" t="s">
        <v>25</v>
      </c>
      <c r="H61" s="2" t="s">
        <v>444</v>
      </c>
      <c r="I61" s="2" t="s">
        <v>13</v>
      </c>
      <c r="J61" s="2" t="s">
        <v>272</v>
      </c>
      <c r="K61" s="2" t="s">
        <v>13</v>
      </c>
      <c r="L61" s="2">
        <v>2</v>
      </c>
      <c r="M61" s="2" t="s">
        <v>2</v>
      </c>
    </row>
    <row r="62" spans="2:13" s="2" customFormat="1" x14ac:dyDescent="0.25">
      <c r="B62" s="2" t="s">
        <v>440</v>
      </c>
      <c r="C62" s="2" t="s">
        <v>412</v>
      </c>
      <c r="D62" s="2" t="s">
        <v>413</v>
      </c>
      <c r="E62" s="2" t="s">
        <v>99</v>
      </c>
      <c r="F62" s="2" t="s">
        <v>24</v>
      </c>
      <c r="G62" s="2" t="s">
        <v>25</v>
      </c>
      <c r="H62" s="2" t="s">
        <v>444</v>
      </c>
      <c r="I62" s="2" t="s">
        <v>13</v>
      </c>
      <c r="J62" s="2" t="s">
        <v>272</v>
      </c>
      <c r="K62" s="2" t="s">
        <v>13</v>
      </c>
      <c r="L62" s="2">
        <v>2</v>
      </c>
      <c r="M62" s="2" t="s">
        <v>2</v>
      </c>
    </row>
    <row r="63" spans="2:13" s="3" customFormat="1" x14ac:dyDescent="0.25">
      <c r="B63" s="3" t="s">
        <v>440</v>
      </c>
      <c r="C63" s="3" t="s">
        <v>414</v>
      </c>
      <c r="D63" s="3" t="s">
        <v>417</v>
      </c>
      <c r="E63" s="3" t="s">
        <v>104</v>
      </c>
      <c r="F63" s="3" t="s">
        <v>17</v>
      </c>
      <c r="G63" s="3" t="s">
        <v>6</v>
      </c>
      <c r="H63" s="3" t="s">
        <v>470</v>
      </c>
      <c r="I63" s="3" t="s">
        <v>13</v>
      </c>
      <c r="J63" s="3" t="s">
        <v>263</v>
      </c>
      <c r="K63" s="3" t="s">
        <v>13</v>
      </c>
      <c r="L63" s="3">
        <v>2</v>
      </c>
      <c r="M63" s="3" t="s">
        <v>2</v>
      </c>
    </row>
    <row r="64" spans="2:13" s="17" customFormat="1" x14ac:dyDescent="0.25">
      <c r="B64" s="19" t="s">
        <v>440</v>
      </c>
      <c r="C64" s="19" t="s">
        <v>414</v>
      </c>
      <c r="D64" s="19" t="s">
        <v>417</v>
      </c>
      <c r="E64" s="19" t="s">
        <v>104</v>
      </c>
      <c r="F64" s="19" t="s">
        <v>18</v>
      </c>
      <c r="G64" s="19" t="s">
        <v>1180</v>
      </c>
      <c r="H64" s="3" t="s">
        <v>444</v>
      </c>
      <c r="I64" s="19" t="s">
        <v>13</v>
      </c>
      <c r="J64" s="19" t="s">
        <v>257</v>
      </c>
      <c r="K64" s="19" t="s">
        <v>315</v>
      </c>
      <c r="L64" s="19">
        <v>2</v>
      </c>
      <c r="M64" s="19" t="s">
        <v>2</v>
      </c>
    </row>
    <row r="65" spans="1:13" s="2" customFormat="1" x14ac:dyDescent="0.25">
      <c r="B65" s="20" t="s">
        <v>440</v>
      </c>
      <c r="C65" s="20" t="s">
        <v>414</v>
      </c>
      <c r="D65" s="20" t="s">
        <v>415</v>
      </c>
      <c r="E65" s="20" t="s">
        <v>416</v>
      </c>
      <c r="F65" s="20" t="s">
        <v>17</v>
      </c>
      <c r="G65" s="20" t="s">
        <v>6</v>
      </c>
      <c r="H65" s="20" t="s">
        <v>470</v>
      </c>
      <c r="I65" s="20" t="s">
        <v>13</v>
      </c>
      <c r="J65" s="20" t="s">
        <v>265</v>
      </c>
      <c r="K65" s="20" t="s">
        <v>13</v>
      </c>
      <c r="L65" s="20">
        <v>2</v>
      </c>
      <c r="M65" s="20" t="s">
        <v>2</v>
      </c>
    </row>
    <row r="66" spans="1:13" s="18" customFormat="1" x14ac:dyDescent="0.25">
      <c r="B66" s="20" t="s">
        <v>440</v>
      </c>
      <c r="C66" s="20" t="s">
        <v>414</v>
      </c>
      <c r="D66" s="20" t="s">
        <v>415</v>
      </c>
      <c r="E66" s="20" t="s">
        <v>416</v>
      </c>
      <c r="F66" s="20" t="s">
        <v>18</v>
      </c>
      <c r="G66" s="20" t="s">
        <v>1180</v>
      </c>
      <c r="H66" s="2" t="s">
        <v>444</v>
      </c>
      <c r="I66" s="20" t="s">
        <v>13</v>
      </c>
      <c r="J66" s="20" t="s">
        <v>265</v>
      </c>
      <c r="K66" s="20" t="s">
        <v>315</v>
      </c>
      <c r="L66" s="20">
        <v>2</v>
      </c>
      <c r="M66" s="20" t="s">
        <v>2</v>
      </c>
    </row>
    <row r="67" spans="1:13" s="2" customFormat="1" x14ac:dyDescent="0.25">
      <c r="B67" s="2" t="s">
        <v>440</v>
      </c>
      <c r="C67" s="2" t="s">
        <v>414</v>
      </c>
      <c r="D67" s="2" t="s">
        <v>415</v>
      </c>
      <c r="E67" s="2" t="s">
        <v>416</v>
      </c>
      <c r="F67" s="2" t="s">
        <v>33</v>
      </c>
      <c r="G67" s="2" t="s">
        <v>1176</v>
      </c>
      <c r="H67" s="2" t="s">
        <v>444</v>
      </c>
      <c r="I67" s="2" t="s">
        <v>13</v>
      </c>
      <c r="J67" s="2" t="s">
        <v>265</v>
      </c>
      <c r="K67" s="2" t="s">
        <v>418</v>
      </c>
      <c r="L67" s="2">
        <v>2</v>
      </c>
      <c r="M67" s="2" t="s">
        <v>2</v>
      </c>
    </row>
    <row r="68" spans="1:13" s="3" customFormat="1" x14ac:dyDescent="0.25">
      <c r="A68" s="15"/>
      <c r="B68" s="15" t="s">
        <v>440</v>
      </c>
      <c r="C68" s="15" t="s">
        <v>414</v>
      </c>
      <c r="D68" s="15" t="s">
        <v>419</v>
      </c>
      <c r="E68" s="15" t="s">
        <v>420</v>
      </c>
      <c r="F68" s="15" t="s">
        <v>24</v>
      </c>
      <c r="G68" s="15" t="s">
        <v>25</v>
      </c>
      <c r="H68" s="15" t="s">
        <v>444</v>
      </c>
      <c r="I68" s="15" t="s">
        <v>13</v>
      </c>
      <c r="J68" s="15" t="s">
        <v>260</v>
      </c>
      <c r="K68" s="15"/>
      <c r="L68" s="15">
        <v>2</v>
      </c>
      <c r="M68" s="15" t="s">
        <v>2</v>
      </c>
    </row>
    <row r="69" spans="1:13" s="2" customFormat="1" x14ac:dyDescent="0.25">
      <c r="A69" s="14"/>
      <c r="B69" s="14" t="s">
        <v>440</v>
      </c>
      <c r="C69" s="14" t="s">
        <v>414</v>
      </c>
      <c r="D69" s="14" t="s">
        <v>530</v>
      </c>
      <c r="E69" s="14" t="s">
        <v>114</v>
      </c>
      <c r="F69" s="14" t="s">
        <v>33</v>
      </c>
      <c r="G69" s="14" t="s">
        <v>1175</v>
      </c>
      <c r="H69" s="14" t="s">
        <v>444</v>
      </c>
      <c r="I69" s="14" t="s">
        <v>13</v>
      </c>
      <c r="J69" s="14" t="s">
        <v>270</v>
      </c>
      <c r="K69" s="14" t="s">
        <v>270</v>
      </c>
      <c r="L69" s="14">
        <v>2</v>
      </c>
      <c r="M69" s="14" t="s">
        <v>2</v>
      </c>
    </row>
    <row r="70" spans="1:13" s="2" customFormat="1" x14ac:dyDescent="0.25">
      <c r="A70" s="14"/>
      <c r="B70" s="14" t="s">
        <v>440</v>
      </c>
      <c r="C70" s="14" t="s">
        <v>414</v>
      </c>
      <c r="D70" s="14" t="s">
        <v>530</v>
      </c>
      <c r="E70" s="14" t="s">
        <v>114</v>
      </c>
      <c r="F70" s="14" t="s">
        <v>404</v>
      </c>
      <c r="G70" s="20" t="s">
        <v>552</v>
      </c>
      <c r="H70" s="14" t="s">
        <v>444</v>
      </c>
      <c r="I70" s="14" t="s">
        <v>13</v>
      </c>
      <c r="J70" s="14" t="s">
        <v>270</v>
      </c>
      <c r="K70" s="14" t="s">
        <v>260</v>
      </c>
      <c r="L70" s="14">
        <v>2</v>
      </c>
      <c r="M70" s="14" t="s">
        <v>2</v>
      </c>
    </row>
    <row r="71" spans="1:13" s="2" customFormat="1" x14ac:dyDescent="0.25">
      <c r="A71" s="14"/>
      <c r="B71" s="14" t="s">
        <v>440</v>
      </c>
      <c r="C71" s="14" t="s">
        <v>414</v>
      </c>
      <c r="D71" s="14" t="s">
        <v>530</v>
      </c>
      <c r="E71" s="14" t="s">
        <v>114</v>
      </c>
      <c r="F71" s="14" t="s">
        <v>404</v>
      </c>
      <c r="G71" s="14" t="s">
        <v>473</v>
      </c>
      <c r="H71" s="14" t="s">
        <v>444</v>
      </c>
      <c r="I71" s="14" t="s">
        <v>13</v>
      </c>
      <c r="J71" s="14" t="s">
        <v>270</v>
      </c>
      <c r="K71" s="14" t="s">
        <v>421</v>
      </c>
      <c r="L71" s="14">
        <v>2</v>
      </c>
      <c r="M71" s="14" t="s">
        <v>2</v>
      </c>
    </row>
    <row r="72" spans="1:13" s="3" customFormat="1" x14ac:dyDescent="0.25">
      <c r="A72" s="15"/>
      <c r="B72" s="15" t="s">
        <v>440</v>
      </c>
      <c r="C72" s="15" t="s">
        <v>414</v>
      </c>
      <c r="D72" s="15" t="s">
        <v>422</v>
      </c>
      <c r="E72" s="15" t="s">
        <v>117</v>
      </c>
      <c r="F72" s="15" t="s">
        <v>33</v>
      </c>
      <c r="G72" s="15" t="s">
        <v>423</v>
      </c>
      <c r="H72" s="15" t="s">
        <v>444</v>
      </c>
      <c r="I72" s="15" t="s">
        <v>13</v>
      </c>
      <c r="J72" s="15" t="s">
        <v>260</v>
      </c>
      <c r="K72" s="15" t="s">
        <v>267</v>
      </c>
      <c r="L72" s="15">
        <v>2</v>
      </c>
      <c r="M72" s="15" t="s">
        <v>2</v>
      </c>
    </row>
    <row r="73" spans="1:13" s="2" customFormat="1" x14ac:dyDescent="0.25">
      <c r="A73" s="49"/>
      <c r="B73" s="49" t="s">
        <v>440</v>
      </c>
      <c r="C73" s="49" t="s">
        <v>414</v>
      </c>
      <c r="D73" s="49" t="s">
        <v>424</v>
      </c>
      <c r="E73" s="49" t="s">
        <v>120</v>
      </c>
      <c r="F73" s="49" t="s">
        <v>33</v>
      </c>
      <c r="G73" s="49" t="s">
        <v>1177</v>
      </c>
      <c r="H73" s="50" t="s">
        <v>444</v>
      </c>
      <c r="I73" s="49" t="s">
        <v>13</v>
      </c>
      <c r="J73" s="49" t="s">
        <v>257</v>
      </c>
      <c r="K73" s="49" t="s">
        <v>278</v>
      </c>
      <c r="L73" s="49">
        <v>2</v>
      </c>
      <c r="M73" s="49" t="s">
        <v>2</v>
      </c>
    </row>
    <row r="74" spans="1:13" s="2" customFormat="1" x14ac:dyDescent="0.25">
      <c r="A74" s="49"/>
      <c r="B74" s="49" t="s">
        <v>440</v>
      </c>
      <c r="C74" s="49" t="s">
        <v>414</v>
      </c>
      <c r="D74" s="49" t="s">
        <v>424</v>
      </c>
      <c r="E74" s="49" t="s">
        <v>120</v>
      </c>
      <c r="F74" s="49" t="s">
        <v>404</v>
      </c>
      <c r="G74" s="49" t="s">
        <v>474</v>
      </c>
      <c r="H74" s="50" t="s">
        <v>444</v>
      </c>
      <c r="I74" s="49" t="s">
        <v>13</v>
      </c>
      <c r="J74" s="49" t="s">
        <v>257</v>
      </c>
      <c r="K74" s="49" t="s">
        <v>260</v>
      </c>
      <c r="L74" s="49">
        <v>2</v>
      </c>
      <c r="M74" s="49" t="s">
        <v>2</v>
      </c>
    </row>
    <row r="75" spans="1:13" s="2" customFormat="1" x14ac:dyDescent="0.25">
      <c r="A75" s="49"/>
      <c r="B75" s="50" t="s">
        <v>440</v>
      </c>
      <c r="C75" s="50" t="s">
        <v>414</v>
      </c>
      <c r="D75" s="50" t="s">
        <v>424</v>
      </c>
      <c r="E75" s="50" t="s">
        <v>120</v>
      </c>
      <c r="F75" s="50" t="s">
        <v>18</v>
      </c>
      <c r="G75" s="50" t="s">
        <v>425</v>
      </c>
      <c r="H75" s="50" t="s">
        <v>444</v>
      </c>
      <c r="I75" s="50" t="s">
        <v>13</v>
      </c>
      <c r="J75" s="50" t="s">
        <v>257</v>
      </c>
      <c r="K75" s="50" t="s">
        <v>260</v>
      </c>
      <c r="L75" s="50">
        <v>2</v>
      </c>
      <c r="M75" s="50" t="s">
        <v>2</v>
      </c>
    </row>
    <row r="76" spans="1:13" s="3" customFormat="1" x14ac:dyDescent="0.25">
      <c r="A76" s="15"/>
      <c r="B76" s="15" t="s">
        <v>440</v>
      </c>
      <c r="C76" s="15" t="s">
        <v>426</v>
      </c>
      <c r="D76" s="15" t="s">
        <v>427</v>
      </c>
      <c r="E76" s="15" t="s">
        <v>124</v>
      </c>
      <c r="F76" s="15" t="s">
        <v>17</v>
      </c>
      <c r="G76" s="15" t="s">
        <v>6</v>
      </c>
      <c r="H76" s="15" t="s">
        <v>444</v>
      </c>
      <c r="I76" s="15" t="s">
        <v>13</v>
      </c>
      <c r="J76" s="15" t="s">
        <v>35</v>
      </c>
      <c r="K76" s="15" t="s">
        <v>13</v>
      </c>
      <c r="L76" s="15">
        <v>2</v>
      </c>
      <c r="M76" s="15" t="s">
        <v>2</v>
      </c>
    </row>
    <row r="77" spans="1:13" s="2" customFormat="1" x14ac:dyDescent="0.25">
      <c r="A77" s="14"/>
      <c r="B77" s="14" t="s">
        <v>440</v>
      </c>
      <c r="C77" s="14" t="s">
        <v>426</v>
      </c>
      <c r="D77" s="14" t="s">
        <v>428</v>
      </c>
      <c r="E77" s="14" t="s">
        <v>127</v>
      </c>
      <c r="F77" s="14" t="s">
        <v>17</v>
      </c>
      <c r="G77" s="14" t="s">
        <v>6</v>
      </c>
      <c r="H77" s="14" t="s">
        <v>444</v>
      </c>
      <c r="I77" s="14" t="s">
        <v>13</v>
      </c>
      <c r="J77" s="14" t="s">
        <v>308</v>
      </c>
      <c r="K77" s="14" t="s">
        <v>13</v>
      </c>
      <c r="L77" s="14">
        <v>2</v>
      </c>
      <c r="M77" s="14" t="s">
        <v>2</v>
      </c>
    </row>
    <row r="78" spans="1:13" s="2" customFormat="1" x14ac:dyDescent="0.25">
      <c r="A78" s="14"/>
      <c r="B78" s="14" t="s">
        <v>440</v>
      </c>
      <c r="C78" s="14" t="s">
        <v>426</v>
      </c>
      <c r="D78" s="14" t="s">
        <v>429</v>
      </c>
      <c r="E78" s="14" t="s">
        <v>127</v>
      </c>
      <c r="F78" s="14" t="s">
        <v>407</v>
      </c>
      <c r="G78" s="14" t="s">
        <v>432</v>
      </c>
      <c r="H78" s="14" t="s">
        <v>444</v>
      </c>
      <c r="I78" s="14" t="s">
        <v>13</v>
      </c>
      <c r="J78" s="14" t="s">
        <v>308</v>
      </c>
      <c r="K78" s="2" t="s">
        <v>15</v>
      </c>
      <c r="L78" s="14">
        <v>2</v>
      </c>
      <c r="M78" s="14" t="s">
        <v>2</v>
      </c>
    </row>
    <row r="79" spans="1:13" s="19" customFormat="1" x14ac:dyDescent="0.25">
      <c r="B79" s="19" t="s">
        <v>440</v>
      </c>
      <c r="C79" s="19" t="s">
        <v>426</v>
      </c>
      <c r="D79" s="19" t="s">
        <v>430</v>
      </c>
      <c r="E79" s="19" t="s">
        <v>130</v>
      </c>
      <c r="F79" s="19" t="s">
        <v>17</v>
      </c>
      <c r="G79" s="19" t="s">
        <v>6</v>
      </c>
      <c r="H79" s="19" t="s">
        <v>444</v>
      </c>
      <c r="I79" s="19" t="s">
        <v>13</v>
      </c>
      <c r="J79" s="19" t="s">
        <v>310</v>
      </c>
      <c r="K79" s="19" t="s">
        <v>13</v>
      </c>
      <c r="L79" s="19">
        <v>2</v>
      </c>
      <c r="M79" s="19" t="s">
        <v>2</v>
      </c>
    </row>
    <row r="80" spans="1:13" s="19" customFormat="1" x14ac:dyDescent="0.25">
      <c r="B80" s="19" t="s">
        <v>440</v>
      </c>
      <c r="C80" s="19" t="s">
        <v>426</v>
      </c>
      <c r="D80" s="19" t="s">
        <v>431</v>
      </c>
      <c r="E80" s="19" t="s">
        <v>130</v>
      </c>
      <c r="F80" s="19" t="s">
        <v>407</v>
      </c>
      <c r="G80" s="19" t="s">
        <v>432</v>
      </c>
      <c r="H80" s="19" t="s">
        <v>444</v>
      </c>
      <c r="I80" s="19" t="s">
        <v>13</v>
      </c>
      <c r="J80" s="19" t="s">
        <v>310</v>
      </c>
      <c r="K80" s="19" t="s">
        <v>15</v>
      </c>
      <c r="L80" s="19">
        <v>2</v>
      </c>
      <c r="M80" s="19" t="s">
        <v>2</v>
      </c>
    </row>
    <row r="81" spans="1:13" s="2" customFormat="1" x14ac:dyDescent="0.25">
      <c r="A81" s="14"/>
      <c r="B81" s="14" t="s">
        <v>440</v>
      </c>
      <c r="C81" s="14" t="s">
        <v>426</v>
      </c>
      <c r="D81" s="14" t="s">
        <v>433</v>
      </c>
      <c r="E81" s="14" t="s">
        <v>133</v>
      </c>
      <c r="F81" s="14" t="s">
        <v>17</v>
      </c>
      <c r="G81" s="14" t="s">
        <v>6</v>
      </c>
      <c r="H81" s="14" t="s">
        <v>470</v>
      </c>
      <c r="I81" s="14" t="s">
        <v>13</v>
      </c>
      <c r="J81" s="14" t="s">
        <v>312</v>
      </c>
      <c r="K81" s="14" t="s">
        <v>13</v>
      </c>
      <c r="L81" s="14">
        <v>2</v>
      </c>
      <c r="M81" s="14" t="s">
        <v>2</v>
      </c>
    </row>
    <row r="82" spans="1:13" s="3" customFormat="1" x14ac:dyDescent="0.25">
      <c r="A82" s="15"/>
      <c r="B82" s="15" t="s">
        <v>440</v>
      </c>
      <c r="C82" s="15" t="s">
        <v>426</v>
      </c>
      <c r="D82" s="15" t="s">
        <v>434</v>
      </c>
      <c r="E82" s="15" t="s">
        <v>135</v>
      </c>
      <c r="F82" s="15" t="s">
        <v>17</v>
      </c>
      <c r="G82" s="15" t="s">
        <v>6</v>
      </c>
      <c r="H82" s="15" t="s">
        <v>470</v>
      </c>
      <c r="I82" s="15" t="s">
        <v>13</v>
      </c>
      <c r="J82" s="15" t="s">
        <v>312</v>
      </c>
      <c r="K82" s="15" t="s">
        <v>13</v>
      </c>
      <c r="L82" s="15">
        <v>2</v>
      </c>
      <c r="M82" s="15" t="s">
        <v>2</v>
      </c>
    </row>
    <row r="83" spans="1:13" s="20" customFormat="1" x14ac:dyDescent="0.25">
      <c r="B83" s="20" t="s">
        <v>440</v>
      </c>
      <c r="C83" s="20" t="s">
        <v>426</v>
      </c>
      <c r="D83" s="20" t="s">
        <v>532</v>
      </c>
      <c r="E83" s="20" t="s">
        <v>138</v>
      </c>
      <c r="F83" s="20" t="s">
        <v>18</v>
      </c>
      <c r="G83" s="20" t="s">
        <v>1180</v>
      </c>
      <c r="H83" s="14" t="s">
        <v>444</v>
      </c>
      <c r="I83" s="20" t="s">
        <v>13</v>
      </c>
      <c r="J83" s="30" t="s">
        <v>315</v>
      </c>
      <c r="K83" s="30" t="s">
        <v>1181</v>
      </c>
      <c r="L83" s="20">
        <v>2</v>
      </c>
      <c r="M83" s="20" t="s">
        <v>2</v>
      </c>
    </row>
    <row r="84" spans="1:13" s="20" customFormat="1" x14ac:dyDescent="0.25">
      <c r="B84" s="20" t="s">
        <v>440</v>
      </c>
      <c r="C84" s="20" t="s">
        <v>426</v>
      </c>
      <c r="D84" s="20" t="s">
        <v>532</v>
      </c>
      <c r="E84" s="20" t="s">
        <v>138</v>
      </c>
      <c r="F84" s="20" t="s">
        <v>17</v>
      </c>
      <c r="G84" s="20" t="s">
        <v>6</v>
      </c>
      <c r="H84" s="20" t="s">
        <v>470</v>
      </c>
      <c r="I84" s="20" t="s">
        <v>13</v>
      </c>
      <c r="J84" s="30" t="s">
        <v>315</v>
      </c>
      <c r="K84" s="30" t="s">
        <v>13</v>
      </c>
      <c r="L84" s="20">
        <v>2</v>
      </c>
      <c r="M84" s="20" t="s">
        <v>2</v>
      </c>
    </row>
    <row r="85" spans="1:13" s="19" customFormat="1" x14ac:dyDescent="0.25">
      <c r="B85" s="19" t="s">
        <v>440</v>
      </c>
      <c r="C85" s="19" t="s">
        <v>426</v>
      </c>
      <c r="D85" s="19" t="s">
        <v>541</v>
      </c>
      <c r="E85" s="19" t="s">
        <v>141</v>
      </c>
      <c r="F85" s="19" t="s">
        <v>17</v>
      </c>
      <c r="G85" s="19" t="s">
        <v>6</v>
      </c>
      <c r="H85" s="15" t="s">
        <v>444</v>
      </c>
      <c r="I85" s="19" t="s">
        <v>13</v>
      </c>
      <c r="J85" s="31" t="s">
        <v>297</v>
      </c>
      <c r="K85" s="31" t="s">
        <v>13</v>
      </c>
      <c r="L85" s="19">
        <v>2</v>
      </c>
      <c r="M85" s="19" t="s">
        <v>2</v>
      </c>
    </row>
    <row r="86" spans="1:13" s="19" customFormat="1" x14ac:dyDescent="0.25">
      <c r="B86" s="19" t="s">
        <v>440</v>
      </c>
      <c r="C86" s="19" t="s">
        <v>426</v>
      </c>
      <c r="D86" s="19" t="s">
        <v>555</v>
      </c>
      <c r="E86" s="19" t="s">
        <v>141</v>
      </c>
      <c r="F86" s="19" t="s">
        <v>407</v>
      </c>
      <c r="G86" s="19" t="s">
        <v>432</v>
      </c>
      <c r="H86" s="15" t="s">
        <v>444</v>
      </c>
      <c r="I86" s="15" t="s">
        <v>13</v>
      </c>
      <c r="J86" s="15" t="s">
        <v>297</v>
      </c>
      <c r="K86" s="15" t="s">
        <v>15</v>
      </c>
      <c r="L86" s="15">
        <v>2</v>
      </c>
      <c r="M86" s="19" t="s">
        <v>2</v>
      </c>
    </row>
    <row r="87" spans="1:13" s="2" customFormat="1" x14ac:dyDescent="0.25">
      <c r="A87" s="14"/>
      <c r="B87" s="14" t="s">
        <v>440</v>
      </c>
      <c r="C87" s="14" t="s">
        <v>426</v>
      </c>
      <c r="D87" s="14" t="s">
        <v>534</v>
      </c>
      <c r="E87" s="14" t="s">
        <v>144</v>
      </c>
      <c r="F87" s="14" t="s">
        <v>1178</v>
      </c>
      <c r="G87" s="14" t="s">
        <v>1179</v>
      </c>
      <c r="H87" s="14" t="s">
        <v>444</v>
      </c>
      <c r="I87" s="14" t="s">
        <v>13</v>
      </c>
      <c r="J87" s="14" t="s">
        <v>308</v>
      </c>
      <c r="K87" s="14" t="s">
        <v>297</v>
      </c>
      <c r="L87" s="14">
        <v>2</v>
      </c>
      <c r="M87" s="14" t="s">
        <v>2</v>
      </c>
    </row>
    <row r="88" spans="1:13" s="2" customFormat="1" x14ac:dyDescent="0.25">
      <c r="A88" s="14"/>
      <c r="B88" s="14" t="s">
        <v>440</v>
      </c>
      <c r="C88" s="14" t="s">
        <v>426</v>
      </c>
      <c r="D88" s="14" t="s">
        <v>534</v>
      </c>
      <c r="E88" s="14" t="s">
        <v>144</v>
      </c>
      <c r="F88" s="14" t="s">
        <v>17</v>
      </c>
      <c r="G88" s="14" t="s">
        <v>6</v>
      </c>
      <c r="H88" s="14" t="s">
        <v>444</v>
      </c>
      <c r="I88" s="14" t="s">
        <v>13</v>
      </c>
      <c r="J88" s="14" t="s">
        <v>308</v>
      </c>
      <c r="K88" s="14" t="s">
        <v>13</v>
      </c>
      <c r="L88" s="14">
        <v>2</v>
      </c>
      <c r="M88" s="14" t="s">
        <v>2</v>
      </c>
    </row>
    <row r="89" spans="1:13" s="2" customFormat="1" x14ac:dyDescent="0.25">
      <c r="A89" s="14"/>
      <c r="B89" s="14" t="s">
        <v>440</v>
      </c>
      <c r="C89" s="14" t="s">
        <v>426</v>
      </c>
      <c r="D89" s="14" t="s">
        <v>920</v>
      </c>
      <c r="E89" s="14" t="s">
        <v>144</v>
      </c>
      <c r="F89" s="14" t="s">
        <v>18</v>
      </c>
      <c r="G89" s="14" t="s">
        <v>554</v>
      </c>
      <c r="H89" s="14" t="s">
        <v>444</v>
      </c>
      <c r="I89" s="14" t="s">
        <v>13</v>
      </c>
      <c r="J89" s="14" t="s">
        <v>308</v>
      </c>
      <c r="K89" s="14" t="s">
        <v>435</v>
      </c>
      <c r="L89" s="14">
        <v>2</v>
      </c>
      <c r="M89" s="14" t="s">
        <v>2</v>
      </c>
    </row>
    <row r="90" spans="1:13" s="2" customFormat="1" x14ac:dyDescent="0.25">
      <c r="A90" s="14"/>
      <c r="B90" s="14" t="s">
        <v>440</v>
      </c>
      <c r="C90" s="14" t="s">
        <v>426</v>
      </c>
      <c r="D90" s="14" t="s">
        <v>534</v>
      </c>
      <c r="E90" s="14" t="s">
        <v>144</v>
      </c>
      <c r="F90" s="14" t="s">
        <v>18</v>
      </c>
      <c r="G90" s="14" t="s">
        <v>436</v>
      </c>
      <c r="H90" s="14" t="s">
        <v>444</v>
      </c>
      <c r="I90" s="14" t="s">
        <v>13</v>
      </c>
      <c r="J90" s="14" t="s">
        <v>308</v>
      </c>
      <c r="K90" s="14" t="s">
        <v>437</v>
      </c>
      <c r="L90" s="14">
        <v>2</v>
      </c>
      <c r="M90" s="14" t="s">
        <v>2</v>
      </c>
    </row>
    <row r="91" spans="1:13" s="2" customFormat="1" x14ac:dyDescent="0.25">
      <c r="A91" s="14"/>
      <c r="B91" s="14" t="s">
        <v>440</v>
      </c>
      <c r="C91" s="14" t="s">
        <v>426</v>
      </c>
      <c r="D91" s="14" t="s">
        <v>534</v>
      </c>
      <c r="E91" s="14" t="s">
        <v>144</v>
      </c>
      <c r="F91" s="14" t="s">
        <v>404</v>
      </c>
      <c r="G91" s="14" t="s">
        <v>918</v>
      </c>
      <c r="H91" s="14" t="s">
        <v>444</v>
      </c>
      <c r="I91" s="14" t="s">
        <v>13</v>
      </c>
      <c r="J91" s="14" t="s">
        <v>308</v>
      </c>
      <c r="K91" s="14" t="s">
        <v>919</v>
      </c>
      <c r="L91" s="14">
        <v>2</v>
      </c>
      <c r="M91" s="14" t="s">
        <v>2</v>
      </c>
    </row>
    <row r="92" spans="1:13" s="25" customFormat="1" x14ac:dyDescent="0.25">
      <c r="B92" s="26" t="s">
        <v>442</v>
      </c>
      <c r="C92" s="26" t="s">
        <v>443</v>
      </c>
      <c r="D92" s="26" t="s">
        <v>540</v>
      </c>
      <c r="E92" s="26" t="s">
        <v>480</v>
      </c>
      <c r="F92" s="26" t="s">
        <v>406</v>
      </c>
      <c r="G92" s="26" t="s">
        <v>441</v>
      </c>
      <c r="H92" s="26" t="s">
        <v>471</v>
      </c>
      <c r="I92" s="26" t="s">
        <v>13</v>
      </c>
      <c r="J92" s="26" t="s">
        <v>12</v>
      </c>
      <c r="K92" s="26" t="s">
        <v>12</v>
      </c>
      <c r="L92" s="26">
        <v>2</v>
      </c>
      <c r="M92" s="26" t="s">
        <v>483</v>
      </c>
    </row>
    <row r="93" spans="1:13" s="25" customFormat="1" x14ac:dyDescent="0.25">
      <c r="B93" s="26" t="s">
        <v>442</v>
      </c>
      <c r="C93" s="26" t="s">
        <v>443</v>
      </c>
      <c r="D93" s="26" t="s">
        <v>540</v>
      </c>
      <c r="E93" s="26" t="s">
        <v>480</v>
      </c>
      <c r="F93" s="26" t="s">
        <v>18</v>
      </c>
      <c r="G93" s="26" t="s">
        <v>560</v>
      </c>
      <c r="H93" s="26" t="s">
        <v>471</v>
      </c>
      <c r="I93" s="26" t="s">
        <v>13</v>
      </c>
      <c r="J93" s="26" t="s">
        <v>12</v>
      </c>
      <c r="K93" s="26" t="s">
        <v>469</v>
      </c>
      <c r="L93" s="26">
        <v>2</v>
      </c>
      <c r="M93" s="26" t="s">
        <v>483</v>
      </c>
    </row>
    <row r="94" spans="1:13" s="25" customFormat="1" x14ac:dyDescent="0.25">
      <c r="B94" s="26" t="s">
        <v>442</v>
      </c>
      <c r="C94" s="26" t="s">
        <v>443</v>
      </c>
      <c r="D94" s="26" t="s">
        <v>533</v>
      </c>
      <c r="E94" s="26" t="s">
        <v>22</v>
      </c>
      <c r="F94" s="26" t="s">
        <v>24</v>
      </c>
      <c r="G94" s="26" t="s">
        <v>25</v>
      </c>
      <c r="H94" s="26" t="s">
        <v>471</v>
      </c>
      <c r="I94" s="26" t="s">
        <v>13</v>
      </c>
      <c r="J94" s="26" t="s">
        <v>12</v>
      </c>
      <c r="K94" s="26" t="s">
        <v>13</v>
      </c>
      <c r="L94" s="26">
        <v>2</v>
      </c>
      <c r="M94" s="26" t="s">
        <v>483</v>
      </c>
    </row>
    <row r="95" spans="1:13" s="25" customFormat="1" x14ac:dyDescent="0.25">
      <c r="B95" s="26" t="s">
        <v>442</v>
      </c>
      <c r="C95" s="26" t="s">
        <v>443</v>
      </c>
      <c r="D95" s="26" t="s">
        <v>531</v>
      </c>
      <c r="E95" s="26" t="s">
        <v>481</v>
      </c>
      <c r="F95" s="26" t="s">
        <v>529</v>
      </c>
      <c r="G95" s="26" t="s">
        <v>476</v>
      </c>
      <c r="H95" s="26" t="s">
        <v>472</v>
      </c>
      <c r="I95" s="26" t="s">
        <v>13</v>
      </c>
      <c r="J95" s="26" t="s">
        <v>12</v>
      </c>
      <c r="K95" s="26" t="s">
        <v>13</v>
      </c>
      <c r="L95" s="26">
        <v>2</v>
      </c>
      <c r="M95" s="26" t="s">
        <v>483</v>
      </c>
    </row>
    <row r="96" spans="1:13" s="25" customFormat="1" x14ac:dyDescent="0.25">
      <c r="B96" s="26" t="s">
        <v>442</v>
      </c>
      <c r="C96" s="26" t="s">
        <v>27</v>
      </c>
      <c r="D96" s="26" t="s">
        <v>32</v>
      </c>
      <c r="E96" s="26" t="s">
        <v>37</v>
      </c>
      <c r="F96" s="26" t="s">
        <v>34</v>
      </c>
      <c r="G96" s="26" t="s">
        <v>1180</v>
      </c>
      <c r="H96" s="26" t="s">
        <v>471</v>
      </c>
      <c r="I96" s="26" t="s">
        <v>13</v>
      </c>
      <c r="J96" s="26" t="s">
        <v>35</v>
      </c>
      <c r="K96" s="26" t="s">
        <v>315</v>
      </c>
      <c r="L96" s="26">
        <v>2</v>
      </c>
      <c r="M96" s="26" t="s">
        <v>483</v>
      </c>
    </row>
    <row r="97" spans="2:13" s="25" customFormat="1" x14ac:dyDescent="0.25">
      <c r="B97" s="26" t="s">
        <v>442</v>
      </c>
      <c r="C97" s="26" t="s">
        <v>27</v>
      </c>
      <c r="D97" s="26" t="s">
        <v>542</v>
      </c>
      <c r="E97" s="26" t="s">
        <v>38</v>
      </c>
      <c r="F97" s="26" t="s">
        <v>529</v>
      </c>
      <c r="G97" s="26" t="s">
        <v>476</v>
      </c>
      <c r="H97" s="26" t="s">
        <v>472</v>
      </c>
      <c r="I97" s="26" t="s">
        <v>13</v>
      </c>
      <c r="J97" s="26" t="s">
        <v>257</v>
      </c>
      <c r="K97" s="26" t="s">
        <v>257</v>
      </c>
      <c r="L97" s="26">
        <v>2</v>
      </c>
      <c r="M97" s="26" t="s">
        <v>483</v>
      </c>
    </row>
    <row r="98" spans="2:13" s="26" customFormat="1" x14ac:dyDescent="0.25">
      <c r="B98" s="26" t="s">
        <v>442</v>
      </c>
      <c r="C98" s="26" t="s">
        <v>27</v>
      </c>
      <c r="D98" s="26" t="s">
        <v>543</v>
      </c>
      <c r="E98" s="26" t="s">
        <v>280</v>
      </c>
      <c r="F98" s="26" t="s">
        <v>527</v>
      </c>
      <c r="G98" s="26" t="s">
        <v>479</v>
      </c>
      <c r="H98" s="26" t="s">
        <v>367</v>
      </c>
      <c r="I98" s="26" t="s">
        <v>13</v>
      </c>
      <c r="J98" s="26" t="s">
        <v>278</v>
      </c>
      <c r="K98" s="26" t="s">
        <v>13</v>
      </c>
      <c r="L98" s="26">
        <v>2</v>
      </c>
      <c r="M98" s="26" t="s">
        <v>483</v>
      </c>
    </row>
    <row r="99" spans="2:13" s="25" customFormat="1" x14ac:dyDescent="0.25">
      <c r="B99" s="26" t="s">
        <v>442</v>
      </c>
      <c r="C99" s="26" t="s">
        <v>27</v>
      </c>
      <c r="D99" s="26" t="s">
        <v>544</v>
      </c>
      <c r="E99" s="26" t="s">
        <v>39</v>
      </c>
      <c r="F99" s="26" t="s">
        <v>18</v>
      </c>
      <c r="G99" s="26" t="s">
        <v>1180</v>
      </c>
      <c r="H99" s="26" t="s">
        <v>471</v>
      </c>
      <c r="I99" s="26" t="s">
        <v>13</v>
      </c>
      <c r="J99" s="26" t="s">
        <v>35</v>
      </c>
      <c r="K99" s="26" t="s">
        <v>315</v>
      </c>
      <c r="L99" s="26">
        <v>2</v>
      </c>
      <c r="M99" s="26" t="s">
        <v>483</v>
      </c>
    </row>
    <row r="100" spans="2:13" s="25" customFormat="1" x14ac:dyDescent="0.25">
      <c r="B100" s="26" t="s">
        <v>442</v>
      </c>
      <c r="C100" s="26" t="s">
        <v>27</v>
      </c>
      <c r="D100" s="26" t="s">
        <v>544</v>
      </c>
      <c r="E100" s="26" t="s">
        <v>39</v>
      </c>
      <c r="F100" s="26" t="s">
        <v>26</v>
      </c>
      <c r="G100" s="26" t="s">
        <v>394</v>
      </c>
      <c r="H100" s="26" t="s">
        <v>471</v>
      </c>
      <c r="I100" s="26" t="s">
        <v>13</v>
      </c>
      <c r="J100" s="26" t="s">
        <v>35</v>
      </c>
      <c r="K100" s="26" t="s">
        <v>35</v>
      </c>
      <c r="L100" s="26">
        <v>2</v>
      </c>
      <c r="M100" s="26" t="s">
        <v>483</v>
      </c>
    </row>
    <row r="101" spans="2:13" s="25" customFormat="1" x14ac:dyDescent="0.25">
      <c r="B101" s="26" t="s">
        <v>442</v>
      </c>
      <c r="C101" s="26" t="s">
        <v>397</v>
      </c>
      <c r="D101" s="26" t="s">
        <v>545</v>
      </c>
      <c r="E101" s="26" t="s">
        <v>496</v>
      </c>
      <c r="F101" s="26" t="s">
        <v>26</v>
      </c>
      <c r="G101" s="26" t="s">
        <v>394</v>
      </c>
      <c r="H101" s="26" t="s">
        <v>471</v>
      </c>
      <c r="I101" s="26" t="s">
        <v>13</v>
      </c>
      <c r="J101" s="26" t="s">
        <v>291</v>
      </c>
      <c r="K101" s="26" t="s">
        <v>291</v>
      </c>
      <c r="L101" s="26">
        <v>2</v>
      </c>
      <c r="M101" s="26" t="s">
        <v>483</v>
      </c>
    </row>
    <row r="102" spans="2:13" s="25" customFormat="1" x14ac:dyDescent="0.25">
      <c r="B102" s="26" t="s">
        <v>442</v>
      </c>
      <c r="C102" s="26" t="s">
        <v>397</v>
      </c>
      <c r="D102" s="26" t="s">
        <v>545</v>
      </c>
      <c r="E102" s="26" t="s">
        <v>496</v>
      </c>
      <c r="F102" s="26" t="s">
        <v>26</v>
      </c>
      <c r="G102" s="26" t="s">
        <v>400</v>
      </c>
      <c r="H102" s="26" t="s">
        <v>471</v>
      </c>
      <c r="I102" s="26" t="s">
        <v>13</v>
      </c>
      <c r="J102" s="26" t="s">
        <v>291</v>
      </c>
      <c r="K102" s="26" t="s">
        <v>291</v>
      </c>
      <c r="L102" s="26">
        <v>2</v>
      </c>
      <c r="M102" s="26" t="s">
        <v>483</v>
      </c>
    </row>
    <row r="103" spans="2:13" s="25" customFormat="1" x14ac:dyDescent="0.25">
      <c r="B103" s="26" t="s">
        <v>442</v>
      </c>
      <c r="C103" s="26" t="s">
        <v>397</v>
      </c>
      <c r="D103" s="26" t="s">
        <v>546</v>
      </c>
      <c r="E103" s="26" t="s">
        <v>71</v>
      </c>
      <c r="F103" s="26" t="s">
        <v>26</v>
      </c>
      <c r="G103" s="26" t="s">
        <v>394</v>
      </c>
      <c r="H103" s="26" t="s">
        <v>471</v>
      </c>
      <c r="I103" s="26" t="s">
        <v>13</v>
      </c>
      <c r="J103" s="26" t="s">
        <v>291</v>
      </c>
      <c r="K103" s="26" t="s">
        <v>291</v>
      </c>
      <c r="L103" s="26">
        <v>2</v>
      </c>
      <c r="M103" s="26" t="s">
        <v>483</v>
      </c>
    </row>
    <row r="104" spans="2:13" s="25" customFormat="1" x14ac:dyDescent="0.25">
      <c r="B104" s="26" t="s">
        <v>442</v>
      </c>
      <c r="C104" s="26" t="s">
        <v>397</v>
      </c>
      <c r="D104" s="26" t="s">
        <v>546</v>
      </c>
      <c r="E104" s="26" t="s">
        <v>71</v>
      </c>
      <c r="F104" s="26" t="s">
        <v>26</v>
      </c>
      <c r="G104" s="26" t="s">
        <v>400</v>
      </c>
      <c r="H104" s="26" t="s">
        <v>471</v>
      </c>
      <c r="I104" s="26" t="s">
        <v>13</v>
      </c>
      <c r="J104" s="26" t="s">
        <v>291</v>
      </c>
      <c r="K104" s="26" t="s">
        <v>291</v>
      </c>
      <c r="L104" s="26">
        <v>2</v>
      </c>
      <c r="M104" s="26" t="s">
        <v>483</v>
      </c>
    </row>
    <row r="105" spans="2:13" s="27" customFormat="1" x14ac:dyDescent="0.25">
      <c r="B105" s="28" t="s">
        <v>440</v>
      </c>
      <c r="C105" s="28" t="s">
        <v>414</v>
      </c>
      <c r="D105" s="28" t="s">
        <v>417</v>
      </c>
      <c r="E105" s="28" t="s">
        <v>104</v>
      </c>
      <c r="F105" s="28" t="s">
        <v>18</v>
      </c>
      <c r="G105" s="28" t="s">
        <v>1180</v>
      </c>
      <c r="H105" s="28" t="s">
        <v>471</v>
      </c>
      <c r="I105" s="28" t="s">
        <v>13</v>
      </c>
      <c r="J105" s="28" t="s">
        <v>257</v>
      </c>
      <c r="K105" s="28" t="s">
        <v>315</v>
      </c>
      <c r="L105" s="28">
        <v>2</v>
      </c>
      <c r="M105" s="28" t="s">
        <v>483</v>
      </c>
    </row>
    <row r="106" spans="2:13" s="25" customFormat="1" x14ac:dyDescent="0.25">
      <c r="B106" s="26" t="s">
        <v>442</v>
      </c>
      <c r="C106" s="26" t="s">
        <v>414</v>
      </c>
      <c r="D106" s="26" t="s">
        <v>415</v>
      </c>
      <c r="E106" s="26" t="s">
        <v>416</v>
      </c>
      <c r="F106" s="26" t="s">
        <v>529</v>
      </c>
      <c r="G106" s="26" t="s">
        <v>476</v>
      </c>
      <c r="H106" s="26" t="s">
        <v>471</v>
      </c>
      <c r="I106" s="26" t="s">
        <v>13</v>
      </c>
      <c r="J106" s="26" t="s">
        <v>482</v>
      </c>
      <c r="K106" s="26" t="s">
        <v>13</v>
      </c>
      <c r="L106" s="26">
        <v>2</v>
      </c>
      <c r="M106" s="26" t="s">
        <v>483</v>
      </c>
    </row>
    <row r="107" spans="2:13" s="25" customFormat="1" x14ac:dyDescent="0.25">
      <c r="B107" s="26" t="s">
        <v>442</v>
      </c>
      <c r="C107" s="26" t="s">
        <v>414</v>
      </c>
      <c r="D107" s="26" t="s">
        <v>477</v>
      </c>
      <c r="E107" s="26" t="s">
        <v>507</v>
      </c>
      <c r="F107" s="26" t="s">
        <v>529</v>
      </c>
      <c r="G107" s="26" t="s">
        <v>476</v>
      </c>
      <c r="H107" s="26" t="s">
        <v>472</v>
      </c>
      <c r="I107" s="26"/>
      <c r="J107" s="26" t="s">
        <v>270</v>
      </c>
      <c r="K107" s="26" t="s">
        <v>270</v>
      </c>
      <c r="L107" s="26">
        <v>2</v>
      </c>
      <c r="M107" s="26" t="s">
        <v>483</v>
      </c>
    </row>
    <row r="108" spans="2:13" s="25" customFormat="1" x14ac:dyDescent="0.25">
      <c r="B108" s="26" t="s">
        <v>442</v>
      </c>
      <c r="C108" s="26" t="s">
        <v>414</v>
      </c>
      <c r="D108" s="26" t="s">
        <v>422</v>
      </c>
      <c r="E108" s="26" t="s">
        <v>117</v>
      </c>
      <c r="F108" s="26" t="s">
        <v>529</v>
      </c>
      <c r="G108" s="26" t="s">
        <v>476</v>
      </c>
      <c r="H108" s="26" t="s">
        <v>472</v>
      </c>
      <c r="I108" s="26"/>
      <c r="J108" s="26" t="s">
        <v>260</v>
      </c>
      <c r="K108" s="26" t="s">
        <v>260</v>
      </c>
      <c r="L108" s="26">
        <v>2</v>
      </c>
      <c r="M108" s="26" t="s">
        <v>483</v>
      </c>
    </row>
    <row r="109" spans="2:13" s="52" customFormat="1" x14ac:dyDescent="0.25">
      <c r="B109" s="51" t="s">
        <v>442</v>
      </c>
      <c r="C109" s="51" t="s">
        <v>414</v>
      </c>
      <c r="D109" s="51" t="s">
        <v>424</v>
      </c>
      <c r="E109" s="51" t="s">
        <v>510</v>
      </c>
      <c r="F109" s="51" t="s">
        <v>529</v>
      </c>
      <c r="G109" s="51" t="s">
        <v>476</v>
      </c>
      <c r="H109" s="51" t="s">
        <v>472</v>
      </c>
      <c r="I109" s="51"/>
      <c r="J109" s="51" t="s">
        <v>257</v>
      </c>
      <c r="K109" s="51" t="s">
        <v>257</v>
      </c>
      <c r="L109" s="51">
        <v>2</v>
      </c>
      <c r="M109" s="51" t="s">
        <v>483</v>
      </c>
    </row>
    <row r="110" spans="2:13" s="26" customFormat="1" x14ac:dyDescent="0.25">
      <c r="B110" s="26" t="s">
        <v>442</v>
      </c>
      <c r="C110" s="26" t="s">
        <v>414</v>
      </c>
      <c r="D110" s="26" t="s">
        <v>547</v>
      </c>
      <c r="E110" s="26" t="s">
        <v>528</v>
      </c>
      <c r="F110" s="26" t="s">
        <v>527</v>
      </c>
      <c r="G110" s="26" t="s">
        <v>479</v>
      </c>
      <c r="H110" s="26" t="s">
        <v>367</v>
      </c>
      <c r="I110" s="26" t="s">
        <v>445</v>
      </c>
      <c r="J110" s="26" t="s">
        <v>278</v>
      </c>
      <c r="K110" s="26" t="s">
        <v>13</v>
      </c>
      <c r="L110" s="26">
        <v>2</v>
      </c>
      <c r="M110" s="26" t="s">
        <v>483</v>
      </c>
    </row>
    <row r="111" spans="2:13" s="25" customFormat="1" x14ac:dyDescent="0.25">
      <c r="B111" s="26" t="s">
        <v>442</v>
      </c>
      <c r="C111" s="26" t="s">
        <v>426</v>
      </c>
      <c r="D111" s="26" t="s">
        <v>429</v>
      </c>
      <c r="E111" s="26" t="s">
        <v>127</v>
      </c>
      <c r="F111" s="26" t="s">
        <v>407</v>
      </c>
      <c r="G111" s="26" t="s">
        <v>432</v>
      </c>
      <c r="H111" s="26" t="s">
        <v>471</v>
      </c>
      <c r="I111" s="26" t="s">
        <v>13</v>
      </c>
      <c r="J111" s="26" t="s">
        <v>308</v>
      </c>
      <c r="K111" s="26" t="s">
        <v>15</v>
      </c>
      <c r="L111" s="26">
        <v>2</v>
      </c>
      <c r="M111" s="26" t="s">
        <v>483</v>
      </c>
    </row>
    <row r="112" spans="2:13" s="28" customFormat="1" x14ac:dyDescent="0.25">
      <c r="B112" s="28" t="s">
        <v>442</v>
      </c>
      <c r="C112" s="28" t="s">
        <v>426</v>
      </c>
      <c r="D112" s="28" t="s">
        <v>532</v>
      </c>
      <c r="E112" s="28" t="s">
        <v>518</v>
      </c>
      <c r="F112" s="28" t="s">
        <v>18</v>
      </c>
      <c r="G112" s="28" t="s">
        <v>1180</v>
      </c>
      <c r="H112" s="26" t="s">
        <v>471</v>
      </c>
      <c r="I112" s="26" t="s">
        <v>13</v>
      </c>
      <c r="J112" s="29" t="s">
        <v>315</v>
      </c>
      <c r="K112" s="29" t="s">
        <v>1181</v>
      </c>
      <c r="L112" s="26">
        <v>2</v>
      </c>
      <c r="M112" s="26" t="s">
        <v>483</v>
      </c>
    </row>
    <row r="113" spans="2:13" s="28" customFormat="1" x14ac:dyDescent="0.25">
      <c r="B113" s="28" t="s">
        <v>442</v>
      </c>
      <c r="C113" s="28" t="s">
        <v>426</v>
      </c>
      <c r="D113" s="28" t="s">
        <v>555</v>
      </c>
      <c r="E113" s="28" t="s">
        <v>141</v>
      </c>
      <c r="F113" s="28" t="s">
        <v>407</v>
      </c>
      <c r="G113" s="28" t="s">
        <v>432</v>
      </c>
      <c r="H113" s="28" t="s">
        <v>471</v>
      </c>
      <c r="I113" s="26" t="s">
        <v>13</v>
      </c>
      <c r="J113" s="26" t="s">
        <v>297</v>
      </c>
      <c r="K113" s="26" t="s">
        <v>15</v>
      </c>
      <c r="L113" s="26">
        <v>2</v>
      </c>
      <c r="M113" s="26" t="s">
        <v>483</v>
      </c>
    </row>
    <row r="114" spans="2:13" s="25" customFormat="1" x14ac:dyDescent="0.25">
      <c r="B114" s="26" t="s">
        <v>442</v>
      </c>
      <c r="C114" s="26" t="s">
        <v>478</v>
      </c>
      <c r="D114" s="26" t="s">
        <v>149</v>
      </c>
      <c r="E114" s="26" t="s">
        <v>549</v>
      </c>
      <c r="F114" s="26" t="s">
        <v>529</v>
      </c>
      <c r="G114" s="26" t="s">
        <v>476</v>
      </c>
      <c r="H114" s="26" t="s">
        <v>471</v>
      </c>
      <c r="I114" s="26"/>
      <c r="J114" s="26" t="s">
        <v>324</v>
      </c>
      <c r="K114" s="26" t="s">
        <v>278</v>
      </c>
      <c r="L114" s="26">
        <v>2</v>
      </c>
      <c r="M114" s="26" t="s">
        <v>483</v>
      </c>
    </row>
    <row r="115" spans="2:13" s="25" customFormat="1" x14ac:dyDescent="0.25">
      <c r="B115" s="26" t="s">
        <v>442</v>
      </c>
      <c r="C115" s="26" t="s">
        <v>478</v>
      </c>
      <c r="D115" s="26" t="s">
        <v>475</v>
      </c>
      <c r="E115" s="26" t="s">
        <v>153</v>
      </c>
      <c r="F115" s="26" t="s">
        <v>529</v>
      </c>
      <c r="G115" s="26" t="s">
        <v>476</v>
      </c>
      <c r="H115" s="26" t="s">
        <v>471</v>
      </c>
      <c r="I115" s="26"/>
      <c r="J115" s="26" t="s">
        <v>324</v>
      </c>
      <c r="K115" s="26" t="s">
        <v>278</v>
      </c>
      <c r="L115" s="26">
        <v>2</v>
      </c>
      <c r="M115" s="26" t="s">
        <v>483</v>
      </c>
    </row>
  </sheetData>
  <autoFilter ref="B5:M115"/>
  <hyperlinks>
    <hyperlink ref="G2" location="REFERENCES!A1" display="back to References"/>
  </hyperlinks>
  <pageMargins left="0.7" right="0.7" top="0.75" bottom="0.75" header="0.3" footer="0.3"/>
  <pageSetup paperSize="9" orientation="portrait" verticalDpi="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12"/>
  <sheetViews>
    <sheetView workbookViewId="0">
      <selection activeCell="E1" sqref="E1"/>
    </sheetView>
  </sheetViews>
  <sheetFormatPr defaultRowHeight="15" x14ac:dyDescent="0.25"/>
  <cols>
    <col min="2" max="2" width="53.5703125" bestFit="1" customWidth="1"/>
  </cols>
  <sheetData>
    <row r="1" spans="1:5" x14ac:dyDescent="0.25">
      <c r="A1" s="39" t="s">
        <v>589</v>
      </c>
      <c r="E1" s="48" t="s">
        <v>917</v>
      </c>
    </row>
    <row r="2" spans="1:5" ht="23.25" thickBot="1" x14ac:dyDescent="0.3">
      <c r="A2" s="5" t="s">
        <v>164</v>
      </c>
      <c r="B2" s="6" t="s">
        <v>590</v>
      </c>
    </row>
    <row r="3" spans="1:5" ht="34.5" customHeight="1" thickBot="1" x14ac:dyDescent="0.3">
      <c r="A3" s="11" t="s">
        <v>591</v>
      </c>
      <c r="B3" s="7" t="s">
        <v>773</v>
      </c>
    </row>
    <row r="4" spans="1:5" ht="34.5" customHeight="1" thickBot="1" x14ac:dyDescent="0.3">
      <c r="A4" s="11" t="s">
        <v>592</v>
      </c>
      <c r="B4" s="7" t="s">
        <v>774</v>
      </c>
    </row>
    <row r="5" spans="1:5" ht="34.5" customHeight="1" x14ac:dyDescent="0.25">
      <c r="A5" s="414" t="s">
        <v>593</v>
      </c>
      <c r="B5" s="8" t="s">
        <v>594</v>
      </c>
    </row>
    <row r="6" spans="1:5" ht="34.5" customHeight="1" x14ac:dyDescent="0.25">
      <c r="A6" s="420"/>
      <c r="B6" s="8" t="s">
        <v>775</v>
      </c>
    </row>
    <row r="7" spans="1:5" ht="34.5" customHeight="1" thickBot="1" x14ac:dyDescent="0.3">
      <c r="A7" s="415"/>
      <c r="B7" s="7" t="s">
        <v>776</v>
      </c>
    </row>
    <row r="8" spans="1:5" ht="34.5" customHeight="1" x14ac:dyDescent="0.25">
      <c r="A8" s="414" t="s">
        <v>595</v>
      </c>
      <c r="B8" s="8" t="s">
        <v>777</v>
      </c>
    </row>
    <row r="9" spans="1:5" ht="34.5" customHeight="1" x14ac:dyDescent="0.25">
      <c r="A9" s="420"/>
      <c r="B9" s="8" t="s">
        <v>778</v>
      </c>
    </row>
    <row r="10" spans="1:5" ht="34.5" customHeight="1" x14ac:dyDescent="0.25">
      <c r="A10" s="420"/>
      <c r="B10" s="8" t="s">
        <v>596</v>
      </c>
    </row>
    <row r="11" spans="1:5" ht="34.5" customHeight="1" thickBot="1" x14ac:dyDescent="0.3">
      <c r="A11" s="415"/>
      <c r="B11" s="7" t="s">
        <v>779</v>
      </c>
    </row>
    <row r="12" spans="1:5" ht="34.5" customHeight="1" x14ac:dyDescent="0.25">
      <c r="A12" s="9" t="s">
        <v>597</v>
      </c>
      <c r="B12" s="8" t="s">
        <v>780</v>
      </c>
    </row>
  </sheetData>
  <mergeCells count="2">
    <mergeCell ref="A5:A7"/>
    <mergeCell ref="A8:A11"/>
  </mergeCells>
  <hyperlinks>
    <hyperlink ref="E1" location="REFERENCES!A1" display="Back to References"/>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F29"/>
  <sheetViews>
    <sheetView workbookViewId="0">
      <pane ySplit="2" topLeftCell="A3" activePane="bottomLeft" state="frozen"/>
      <selection pane="bottomLeft" activeCell="J10" sqref="J10"/>
    </sheetView>
  </sheetViews>
  <sheetFormatPr defaultRowHeight="15" x14ac:dyDescent="0.25"/>
  <cols>
    <col min="2" max="2" width="71.5703125" bestFit="1" customWidth="1"/>
    <col min="3" max="3" width="28.42578125" bestFit="1" customWidth="1"/>
  </cols>
  <sheetData>
    <row r="1" spans="1:6" x14ac:dyDescent="0.25">
      <c r="A1" s="39" t="s">
        <v>781</v>
      </c>
      <c r="F1" s="48" t="s">
        <v>917</v>
      </c>
    </row>
    <row r="2" spans="1:6" ht="23.25" thickBot="1" x14ac:dyDescent="0.3">
      <c r="A2" s="5" t="s">
        <v>782</v>
      </c>
      <c r="B2" s="5" t="s">
        <v>0</v>
      </c>
      <c r="C2" s="6" t="s">
        <v>783</v>
      </c>
    </row>
    <row r="3" spans="1:6" ht="21.75" customHeight="1" thickBot="1" x14ac:dyDescent="0.3">
      <c r="A3" s="11" t="s">
        <v>164</v>
      </c>
      <c r="B3" s="11" t="s">
        <v>784</v>
      </c>
      <c r="C3" s="7" t="s">
        <v>785</v>
      </c>
    </row>
    <row r="4" spans="1:6" ht="21.75" customHeight="1" thickBot="1" x14ac:dyDescent="0.3">
      <c r="A4" s="44" t="s">
        <v>786</v>
      </c>
      <c r="B4" s="11" t="s">
        <v>787</v>
      </c>
      <c r="C4" s="7" t="s">
        <v>788</v>
      </c>
    </row>
    <row r="5" spans="1:6" ht="21.75" customHeight="1" thickBot="1" x14ac:dyDescent="0.3">
      <c r="A5" s="11" t="s">
        <v>164</v>
      </c>
      <c r="B5" s="11" t="s">
        <v>789</v>
      </c>
      <c r="C5" s="7" t="s">
        <v>790</v>
      </c>
    </row>
    <row r="6" spans="1:6" ht="21.75" customHeight="1" thickBot="1" x14ac:dyDescent="0.3">
      <c r="A6" s="11" t="s">
        <v>164</v>
      </c>
      <c r="B6" s="11" t="s">
        <v>791</v>
      </c>
      <c r="C6" s="7" t="s">
        <v>792</v>
      </c>
    </row>
    <row r="7" spans="1:6" ht="21.75" customHeight="1" thickBot="1" x14ac:dyDescent="0.3">
      <c r="A7" s="11" t="s">
        <v>164</v>
      </c>
      <c r="B7" s="11" t="s">
        <v>793</v>
      </c>
      <c r="C7" s="7" t="s">
        <v>794</v>
      </c>
    </row>
    <row r="8" spans="1:6" ht="21.75" customHeight="1" thickBot="1" x14ac:dyDescent="0.3">
      <c r="A8" s="44" t="s">
        <v>786</v>
      </c>
      <c r="B8" s="11" t="s">
        <v>795</v>
      </c>
      <c r="C8" s="7" t="s">
        <v>796</v>
      </c>
    </row>
    <row r="9" spans="1:6" ht="21.75" customHeight="1" thickBot="1" x14ac:dyDescent="0.3">
      <c r="A9" s="44" t="s">
        <v>786</v>
      </c>
      <c r="B9" s="11" t="s">
        <v>797</v>
      </c>
      <c r="C9" s="7" t="s">
        <v>798</v>
      </c>
    </row>
    <row r="10" spans="1:6" ht="21.75" customHeight="1" thickBot="1" x14ac:dyDescent="0.3">
      <c r="A10" s="11" t="s">
        <v>164</v>
      </c>
      <c r="B10" s="11" t="s">
        <v>799</v>
      </c>
      <c r="C10" s="7" t="s">
        <v>800</v>
      </c>
    </row>
    <row r="11" spans="1:6" ht="21.75" customHeight="1" thickBot="1" x14ac:dyDescent="0.3">
      <c r="A11" s="11" t="s">
        <v>164</v>
      </c>
      <c r="B11" s="11" t="s">
        <v>801</v>
      </c>
      <c r="C11" s="7" t="s">
        <v>802</v>
      </c>
    </row>
    <row r="12" spans="1:6" ht="21.75" customHeight="1" thickBot="1" x14ac:dyDescent="0.3">
      <c r="A12" s="11" t="s">
        <v>164</v>
      </c>
      <c r="B12" s="11" t="s">
        <v>803</v>
      </c>
      <c r="C12" s="7" t="s">
        <v>804</v>
      </c>
    </row>
    <row r="13" spans="1:6" ht="21.75" customHeight="1" thickBot="1" x14ac:dyDescent="0.3">
      <c r="A13" s="11" t="s">
        <v>164</v>
      </c>
      <c r="B13" s="11" t="s">
        <v>805</v>
      </c>
      <c r="C13" s="7" t="s">
        <v>806</v>
      </c>
    </row>
    <row r="14" spans="1:6" ht="21.75" customHeight="1" thickBot="1" x14ac:dyDescent="0.3">
      <c r="A14" s="11" t="s">
        <v>786</v>
      </c>
      <c r="B14" s="11" t="s">
        <v>807</v>
      </c>
      <c r="C14" s="7" t="s">
        <v>808</v>
      </c>
    </row>
    <row r="15" spans="1:6" ht="21.75" customHeight="1" thickBot="1" x14ac:dyDescent="0.3">
      <c r="A15" s="11" t="s">
        <v>164</v>
      </c>
      <c r="B15" s="11" t="s">
        <v>809</v>
      </c>
      <c r="C15" s="7" t="s">
        <v>810</v>
      </c>
    </row>
    <row r="16" spans="1:6" ht="21.75" customHeight="1" thickBot="1" x14ac:dyDescent="0.3">
      <c r="A16" s="11" t="s">
        <v>164</v>
      </c>
      <c r="B16" s="11" t="s">
        <v>811</v>
      </c>
      <c r="C16" s="7" t="s">
        <v>812</v>
      </c>
    </row>
    <row r="17" spans="1:3" ht="21.75" customHeight="1" thickBot="1" x14ac:dyDescent="0.3">
      <c r="A17" s="11" t="s">
        <v>164</v>
      </c>
      <c r="B17" s="11" t="s">
        <v>813</v>
      </c>
      <c r="C17" s="7" t="s">
        <v>814</v>
      </c>
    </row>
    <row r="18" spans="1:3" ht="21.75" customHeight="1" thickBot="1" x14ac:dyDescent="0.3">
      <c r="A18" s="44" t="s">
        <v>786</v>
      </c>
      <c r="B18" s="11" t="s">
        <v>815</v>
      </c>
      <c r="C18" s="7" t="s">
        <v>816</v>
      </c>
    </row>
    <row r="19" spans="1:3" ht="21.75" customHeight="1" thickBot="1" x14ac:dyDescent="0.3">
      <c r="A19" s="11" t="s">
        <v>164</v>
      </c>
      <c r="B19" s="11" t="s">
        <v>817</v>
      </c>
      <c r="C19" s="7" t="s">
        <v>818</v>
      </c>
    </row>
    <row r="20" spans="1:3" ht="21.75" customHeight="1" thickBot="1" x14ac:dyDescent="0.3">
      <c r="A20" s="44" t="s">
        <v>786</v>
      </c>
      <c r="B20" s="11" t="s">
        <v>819</v>
      </c>
      <c r="C20" s="7" t="s">
        <v>820</v>
      </c>
    </row>
    <row r="21" spans="1:3" ht="21.75" customHeight="1" thickBot="1" x14ac:dyDescent="0.3">
      <c r="A21" s="11"/>
      <c r="B21" s="11" t="s">
        <v>821</v>
      </c>
      <c r="C21" s="7" t="s">
        <v>822</v>
      </c>
    </row>
    <row r="22" spans="1:3" ht="21.75" customHeight="1" thickBot="1" x14ac:dyDescent="0.3">
      <c r="A22" s="11" t="s">
        <v>164</v>
      </c>
      <c r="B22" s="11" t="s">
        <v>823</v>
      </c>
      <c r="C22" s="7" t="s">
        <v>824</v>
      </c>
    </row>
    <row r="23" spans="1:3" ht="21.75" customHeight="1" thickBot="1" x14ac:dyDescent="0.3">
      <c r="A23" s="11" t="s">
        <v>164</v>
      </c>
      <c r="B23" s="11" t="s">
        <v>825</v>
      </c>
      <c r="C23" s="7" t="s">
        <v>826</v>
      </c>
    </row>
    <row r="24" spans="1:3" ht="21.75" customHeight="1" thickBot="1" x14ac:dyDescent="0.3">
      <c r="A24" s="11" t="s">
        <v>164</v>
      </c>
      <c r="B24" s="11" t="s">
        <v>827</v>
      </c>
      <c r="C24" s="7" t="s">
        <v>828</v>
      </c>
    </row>
    <row r="25" spans="1:3" ht="21.75" customHeight="1" thickBot="1" x14ac:dyDescent="0.3">
      <c r="A25" s="11" t="s">
        <v>164</v>
      </c>
      <c r="B25" s="43" t="s">
        <v>829</v>
      </c>
      <c r="C25" s="7" t="s">
        <v>830</v>
      </c>
    </row>
    <row r="26" spans="1:3" ht="21.75" customHeight="1" thickBot="1" x14ac:dyDescent="0.3">
      <c r="A26" s="44" t="s">
        <v>786</v>
      </c>
      <c r="B26" s="11" t="s">
        <v>831</v>
      </c>
      <c r="C26" s="7" t="s">
        <v>832</v>
      </c>
    </row>
    <row r="27" spans="1:3" ht="21.75" customHeight="1" thickBot="1" x14ac:dyDescent="0.3">
      <c r="A27" s="11" t="s">
        <v>164</v>
      </c>
      <c r="B27" s="11" t="s">
        <v>833</v>
      </c>
      <c r="C27" s="7" t="s">
        <v>834</v>
      </c>
    </row>
    <row r="28" spans="1:3" ht="21.75" customHeight="1" thickBot="1" x14ac:dyDescent="0.3">
      <c r="A28" s="11" t="s">
        <v>164</v>
      </c>
      <c r="B28" s="11" t="s">
        <v>835</v>
      </c>
      <c r="C28" s="7" t="s">
        <v>836</v>
      </c>
    </row>
    <row r="29" spans="1:3" ht="21.75" customHeight="1" x14ac:dyDescent="0.25">
      <c r="A29" s="9" t="s">
        <v>164</v>
      </c>
      <c r="B29" s="9" t="s">
        <v>837</v>
      </c>
      <c r="C29" s="8" t="s">
        <v>838</v>
      </c>
    </row>
  </sheetData>
  <hyperlinks>
    <hyperlink ref="F1" location="REFERENCES!A1" display="Back to Reference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workbookViewId="0">
      <pane xSplit="7" ySplit="3" topLeftCell="O4" activePane="bottomRight" state="frozen"/>
      <selection pane="topRight" activeCell="H1" sqref="H1"/>
      <selection pane="bottomLeft" activeCell="A4" sqref="A4"/>
      <selection pane="bottomRight" activeCell="H4" sqref="H4"/>
    </sheetView>
  </sheetViews>
  <sheetFormatPr defaultRowHeight="15" x14ac:dyDescent="0.25"/>
  <cols>
    <col min="1" max="1" width="49.140625" style="111" customWidth="1"/>
    <col min="2" max="2" width="19.28515625" style="105" bestFit="1" customWidth="1"/>
    <col min="3" max="3" width="10.5703125" style="264" customWidth="1"/>
    <col min="4" max="4" width="12.85546875" style="264" customWidth="1"/>
    <col min="5" max="5" width="7.140625" style="264" customWidth="1"/>
    <col min="6" max="6" width="21.7109375" style="264" hidden="1" customWidth="1"/>
    <col min="7" max="7" width="46.42578125" style="91" customWidth="1"/>
    <col min="8" max="8" width="9.140625" style="91"/>
    <col min="9" max="9" width="13.5703125" style="264" customWidth="1"/>
    <col min="10" max="10" width="13" style="264" customWidth="1"/>
    <col min="11" max="11" width="12.42578125" style="264" bestFit="1" customWidth="1"/>
    <col min="12" max="12" width="18" style="264" customWidth="1"/>
    <col min="13" max="13" width="13" style="264" customWidth="1"/>
    <col min="14" max="14" width="34.5703125" style="91" customWidth="1"/>
    <col min="15" max="15" width="11.85546875" style="91" customWidth="1"/>
    <col min="16" max="17" width="9.140625" style="190"/>
    <col min="18" max="21" width="9.140625" style="264"/>
    <col min="22" max="22" width="11.28515625" style="264" customWidth="1"/>
    <col min="23" max="16384" width="9.140625" style="264"/>
  </cols>
  <sheetData>
    <row r="1" spans="1:27" ht="30" x14ac:dyDescent="0.25">
      <c r="A1" s="446"/>
      <c r="B1" s="448"/>
      <c r="C1" s="450"/>
      <c r="D1" s="450"/>
      <c r="E1" s="450"/>
      <c r="F1" s="454"/>
      <c r="G1" s="471"/>
      <c r="H1" s="471"/>
      <c r="I1" s="478"/>
      <c r="J1" s="477"/>
      <c r="K1" s="477"/>
      <c r="L1" s="481"/>
      <c r="M1" s="481"/>
      <c r="N1" s="450"/>
      <c r="O1" s="93"/>
      <c r="P1" s="453"/>
      <c r="Q1" s="454"/>
      <c r="R1" s="454"/>
      <c r="S1" s="455"/>
      <c r="U1" s="411" t="s">
        <v>1233</v>
      </c>
      <c r="V1" s="413"/>
      <c r="W1" s="271"/>
      <c r="X1" s="247" t="s">
        <v>1201</v>
      </c>
      <c r="Y1" s="299"/>
      <c r="Z1" s="432" t="s">
        <v>1431</v>
      </c>
      <c r="AA1" s="434"/>
    </row>
    <row r="2" spans="1:27" ht="48" customHeight="1" thickBot="1" x14ac:dyDescent="0.3">
      <c r="A2" s="447" t="s">
        <v>997</v>
      </c>
      <c r="B2" s="449" t="s">
        <v>1146</v>
      </c>
      <c r="C2" s="447" t="s">
        <v>1153</v>
      </c>
      <c r="D2" s="447" t="s">
        <v>958</v>
      </c>
      <c r="E2" s="447" t="s">
        <v>998</v>
      </c>
      <c r="F2" s="480" t="s">
        <v>927</v>
      </c>
      <c r="G2" s="447" t="s">
        <v>1147</v>
      </c>
      <c r="H2" s="447" t="s">
        <v>455</v>
      </c>
      <c r="I2" s="467" t="s">
        <v>438</v>
      </c>
      <c r="J2" s="468" t="s">
        <v>923</v>
      </c>
      <c r="K2" s="468" t="s">
        <v>1133</v>
      </c>
      <c r="L2" s="469" t="s">
        <v>1134</v>
      </c>
      <c r="M2" s="492" t="s">
        <v>924</v>
      </c>
      <c r="N2" s="447" t="s">
        <v>1289</v>
      </c>
      <c r="O2" s="470"/>
      <c r="P2" s="438" t="s">
        <v>1433</v>
      </c>
      <c r="Q2" s="437"/>
      <c r="R2" s="437"/>
      <c r="S2" s="439"/>
      <c r="U2" s="286" t="s">
        <v>1235</v>
      </c>
      <c r="V2" s="291" t="s">
        <v>1239</v>
      </c>
      <c r="W2" s="272"/>
      <c r="X2" s="466" t="s">
        <v>1203</v>
      </c>
      <c r="Y2" s="272"/>
      <c r="Z2" s="435" t="s">
        <v>1259</v>
      </c>
      <c r="AA2" s="436" t="s">
        <v>1255</v>
      </c>
    </row>
    <row r="3" spans="1:27" ht="26.25" thickBot="1" x14ac:dyDescent="0.3">
      <c r="A3" s="486"/>
      <c r="B3" s="487"/>
      <c r="C3" s="489"/>
      <c r="D3" s="489"/>
      <c r="E3" s="489"/>
      <c r="F3" s="484"/>
      <c r="G3" s="490"/>
      <c r="H3" s="490"/>
      <c r="I3" s="485" t="s">
        <v>1042</v>
      </c>
      <c r="J3" s="485"/>
      <c r="K3" s="485"/>
      <c r="L3" s="485"/>
      <c r="M3" s="485"/>
      <c r="N3" s="490"/>
      <c r="O3" s="94"/>
      <c r="P3" s="287" t="str">
        <f>FUNCTIONAL!L2</f>
        <v>Group 1 - SA</v>
      </c>
      <c r="Q3" s="290" t="str">
        <f>FUNCTIONAL!M2</f>
        <v>Group 2 - VIC</v>
      </c>
      <c r="R3" s="267" t="str">
        <f>FUNCTIONAL!N2</f>
        <v>Group 3 - TAS</v>
      </c>
      <c r="S3" s="436" t="str">
        <f>FUNCTIONAL!O2</f>
        <v>Group 4 -QLD</v>
      </c>
      <c r="U3" s="286" t="s">
        <v>671</v>
      </c>
      <c r="V3" s="291" t="s">
        <v>671</v>
      </c>
      <c r="W3" s="272"/>
      <c r="X3" s="466" t="s">
        <v>671</v>
      </c>
      <c r="Y3" s="272"/>
      <c r="Z3" s="435" t="s">
        <v>671</v>
      </c>
      <c r="AA3" s="436" t="s">
        <v>671</v>
      </c>
    </row>
    <row r="4" spans="1:27" ht="45.75" thickBot="1" x14ac:dyDescent="0.3">
      <c r="A4" s="479" t="s">
        <v>1131</v>
      </c>
      <c r="B4" s="110" t="s">
        <v>1040</v>
      </c>
      <c r="C4" s="110" t="s">
        <v>278</v>
      </c>
      <c r="D4" s="451"/>
      <c r="E4" s="451">
        <v>1</v>
      </c>
      <c r="G4" s="139" t="s">
        <v>1098</v>
      </c>
      <c r="H4" s="452"/>
      <c r="I4" s="491"/>
      <c r="J4" s="482"/>
      <c r="K4" s="482"/>
      <c r="L4" s="483"/>
      <c r="M4" s="493"/>
      <c r="N4" s="167" t="s">
        <v>1360</v>
      </c>
      <c r="O4" s="94"/>
      <c r="P4" s="456" t="str">
        <f>VLOOKUP($C4,'Participant Registration'!$X$4:$AB$28,'Participant Registration'!Y$3,0)</f>
        <v>AEMO</v>
      </c>
      <c r="Q4" s="440" t="str">
        <f>VLOOKUP($C4,'Participant Registration'!$X$4:$AB$28,'Participant Registration'!Z$3,0)</f>
        <v>AEMO</v>
      </c>
      <c r="R4" s="440" t="str">
        <f>VLOOKUP($C4,'Participant Registration'!$X$4:$AB$28,'Participant Registration'!AA$3,0)</f>
        <v>AEMO</v>
      </c>
      <c r="S4" s="457" t="str">
        <f>VLOOKUP($C4,'Participant Registration'!$X$4:$AB$28,'Participant Registration'!AB$3,0)</f>
        <v>AEMO</v>
      </c>
      <c r="U4" s="253">
        <v>-1</v>
      </c>
      <c r="V4" s="255">
        <v>-1</v>
      </c>
      <c r="W4" s="249"/>
      <c r="X4" s="256">
        <v>-1</v>
      </c>
      <c r="Z4" s="253">
        <v>-1</v>
      </c>
      <c r="AA4" s="255">
        <v>-1</v>
      </c>
    </row>
    <row r="5" spans="1:27" ht="60.75" thickBot="1" x14ac:dyDescent="0.3">
      <c r="A5" s="123" t="s">
        <v>1132</v>
      </c>
      <c r="B5" s="130" t="s">
        <v>1041</v>
      </c>
      <c r="C5" s="106" t="s">
        <v>278</v>
      </c>
      <c r="D5" s="106"/>
      <c r="E5" s="106">
        <v>1</v>
      </c>
      <c r="F5" s="131"/>
      <c r="G5" s="121" t="s">
        <v>1099</v>
      </c>
      <c r="H5" s="167"/>
      <c r="I5" s="472"/>
      <c r="J5" s="109"/>
      <c r="K5" s="109"/>
      <c r="L5" s="132"/>
      <c r="M5" s="494"/>
      <c r="N5" s="121" t="s">
        <v>1360</v>
      </c>
      <c r="P5" s="458" t="str">
        <f>VLOOKUP($C5,'Participant Registration'!$X$4:$AB$28,'Participant Registration'!Y$3,0)</f>
        <v>AEMO</v>
      </c>
      <c r="Q5" s="441" t="str">
        <f>VLOOKUP($C5,'Participant Registration'!$X$4:$AB$28,'Participant Registration'!Z$3,0)</f>
        <v>AEMO</v>
      </c>
      <c r="R5" s="441" t="str">
        <f>VLOOKUP($C5,'Participant Registration'!$X$4:$AB$28,'Participant Registration'!AA$3,0)</f>
        <v>AEMO</v>
      </c>
      <c r="S5" s="459" t="str">
        <f>VLOOKUP($C5,'Participant Registration'!$X$4:$AB$28,'Participant Registration'!AB$3,0)</f>
        <v>AEMO</v>
      </c>
      <c r="U5" s="257">
        <v>-1</v>
      </c>
      <c r="V5" s="259">
        <v>-1</v>
      </c>
      <c r="W5" s="249"/>
      <c r="X5" s="260">
        <v>-1</v>
      </c>
      <c r="Z5" s="257">
        <v>-1</v>
      </c>
      <c r="AA5" s="259">
        <v>-1</v>
      </c>
    </row>
    <row r="6" spans="1:27" ht="15.75" thickBot="1" x14ac:dyDescent="0.3">
      <c r="A6" s="327"/>
      <c r="B6" s="110"/>
      <c r="C6" s="451"/>
      <c r="D6" s="451"/>
      <c r="E6" s="451"/>
      <c r="G6" s="139"/>
      <c r="H6" s="139"/>
      <c r="I6" s="473"/>
      <c r="J6" s="442"/>
      <c r="K6" s="442"/>
      <c r="L6" s="475"/>
      <c r="M6" s="495"/>
      <c r="N6" s="139"/>
      <c r="P6" s="460"/>
      <c r="Q6" s="443"/>
      <c r="R6" s="443"/>
      <c r="S6" s="461"/>
      <c r="U6" s="464"/>
      <c r="V6" s="465"/>
      <c r="X6" s="451"/>
      <c r="Z6" s="464"/>
      <c r="AA6" s="465"/>
    </row>
    <row r="7" spans="1:27" ht="75" x14ac:dyDescent="0.25">
      <c r="A7" s="354" t="s">
        <v>1100</v>
      </c>
      <c r="B7" s="354" t="s">
        <v>999</v>
      </c>
      <c r="C7" s="354" t="s">
        <v>671</v>
      </c>
      <c r="D7" s="444" t="s">
        <v>671</v>
      </c>
      <c r="E7" s="128">
        <v>1</v>
      </c>
      <c r="F7" s="445" t="s">
        <v>928</v>
      </c>
      <c r="G7" s="133" t="s">
        <v>1101</v>
      </c>
      <c r="H7" s="133">
        <v>2520</v>
      </c>
      <c r="I7" s="474" t="s">
        <v>442</v>
      </c>
      <c r="J7" s="126" t="s">
        <v>10</v>
      </c>
      <c r="K7" s="126" t="s">
        <v>1135</v>
      </c>
      <c r="L7" s="127" t="s">
        <v>761</v>
      </c>
      <c r="M7" s="488" t="s">
        <v>739</v>
      </c>
      <c r="N7" s="133" t="s">
        <v>1361</v>
      </c>
      <c r="P7" s="456" t="str">
        <f>VLOOKUP($C7,'Participant Registration'!$X$4:$AB$28,'Participant Registration'!Y$3,0)</f>
        <v>UMPLP</v>
      </c>
      <c r="Q7" s="440" t="str">
        <f>VLOOKUP($C7,'Participant Registration'!$X$4:$AB$28,'Participant Registration'!Z$3,0)</f>
        <v>CITIPP/POWCP</v>
      </c>
      <c r="R7" s="440" t="str">
        <f>VLOOKUP($C7,'Participant Registration'!$X$4:$AB$28,'Participant Registration'!AA$3,0)</f>
        <v>MISSING</v>
      </c>
      <c r="S7" s="457" t="str">
        <f>VLOOKUP($C7,'Participant Registration'!$X$4:$AB$28,'Participant Registration'!AB$3,0)</f>
        <v>MISSING</v>
      </c>
      <c r="U7" s="253" t="s">
        <v>751</v>
      </c>
      <c r="V7" s="255" t="s">
        <v>751</v>
      </c>
      <c r="W7" s="249"/>
      <c r="X7" s="256" t="s">
        <v>751</v>
      </c>
      <c r="Z7" s="253" t="s">
        <v>751</v>
      </c>
      <c r="AA7" s="255" t="s">
        <v>751</v>
      </c>
    </row>
    <row r="8" spans="1:27" ht="45" x14ac:dyDescent="0.25">
      <c r="A8" s="362"/>
      <c r="B8" s="362"/>
      <c r="C8" s="362"/>
      <c r="D8" s="79" t="s">
        <v>278</v>
      </c>
      <c r="E8" s="134">
        <v>2</v>
      </c>
      <c r="F8" s="81" t="s">
        <v>278</v>
      </c>
      <c r="G8" s="98" t="s">
        <v>991</v>
      </c>
      <c r="H8" s="98"/>
      <c r="I8" s="55"/>
      <c r="J8" s="56"/>
      <c r="K8" s="56"/>
      <c r="L8" s="62"/>
      <c r="M8" s="81"/>
      <c r="N8" s="98" t="s">
        <v>1362</v>
      </c>
      <c r="P8" s="462" t="str">
        <f>VLOOKUP($D8,'Participant Registration'!$X$4:$AB$28,'Participant Registration'!Y$3,0)</f>
        <v>AEMO</v>
      </c>
      <c r="Q8" s="45" t="str">
        <f>VLOOKUP($D8,'Participant Registration'!$X$4:$AB$28,'Participant Registration'!Z$3,0)</f>
        <v>AEMO</v>
      </c>
      <c r="R8" s="45" t="str">
        <f>VLOOKUP($D8,'Participant Registration'!$X$4:$AB$28,'Participant Registration'!AA$3,0)</f>
        <v>AEMO</v>
      </c>
      <c r="S8" s="463" t="str">
        <f>VLOOKUP($D8,'Participant Registration'!$X$4:$AB$28,'Participant Registration'!AB$3,0)</f>
        <v>AEMO</v>
      </c>
      <c r="U8" s="250">
        <v>-1</v>
      </c>
      <c r="V8" s="251">
        <v>-1</v>
      </c>
      <c r="W8" s="249"/>
      <c r="X8" s="252">
        <v>-1</v>
      </c>
      <c r="Z8" s="250">
        <v>-1</v>
      </c>
      <c r="AA8" s="251">
        <v>-1</v>
      </c>
    </row>
    <row r="9" spans="1:27" ht="30.75" thickBot="1" x14ac:dyDescent="0.3">
      <c r="A9" s="362"/>
      <c r="B9" s="362"/>
      <c r="C9" s="362"/>
      <c r="D9" s="79" t="s">
        <v>671</v>
      </c>
      <c r="E9" s="134">
        <v>3</v>
      </c>
      <c r="F9" s="81" t="s">
        <v>928</v>
      </c>
      <c r="G9" s="134" t="s">
        <v>1014</v>
      </c>
      <c r="H9" s="98"/>
      <c r="I9" s="55"/>
      <c r="J9" s="56"/>
      <c r="K9" s="56"/>
      <c r="L9" s="62"/>
      <c r="M9" s="81"/>
      <c r="N9" s="99" t="s">
        <v>1363</v>
      </c>
      <c r="P9" s="462" t="str">
        <f>VLOOKUP($D9,'Participant Registration'!$X$4:$AB$28,'Participant Registration'!Y$3,0)</f>
        <v>UMPLP</v>
      </c>
      <c r="Q9" s="45" t="str">
        <f>VLOOKUP($D9,'Participant Registration'!$X$4:$AB$28,'Participant Registration'!Z$3,0)</f>
        <v>CITIPP/POWCP</v>
      </c>
      <c r="R9" s="45" t="str">
        <f>VLOOKUP($D9,'Participant Registration'!$X$4:$AB$28,'Participant Registration'!AA$3,0)</f>
        <v>MISSING</v>
      </c>
      <c r="S9" s="463" t="str">
        <f>VLOOKUP($D9,'Participant Registration'!$X$4:$AB$28,'Participant Registration'!AB$3,0)</f>
        <v>MISSING</v>
      </c>
      <c r="U9" s="250">
        <v>-1</v>
      </c>
      <c r="V9" s="251">
        <v>-1</v>
      </c>
      <c r="W9" s="249"/>
      <c r="X9" s="252">
        <v>-1</v>
      </c>
      <c r="Z9" s="250">
        <v>-1</v>
      </c>
      <c r="AA9" s="251">
        <v>-1</v>
      </c>
    </row>
    <row r="10" spans="1:27" ht="30.75" thickBot="1" x14ac:dyDescent="0.3">
      <c r="A10" s="355"/>
      <c r="B10" s="355"/>
      <c r="C10" s="355"/>
      <c r="D10" s="80" t="s">
        <v>669</v>
      </c>
      <c r="E10" s="129">
        <v>4</v>
      </c>
      <c r="F10" s="87" t="s">
        <v>959</v>
      </c>
      <c r="G10" s="135" t="s">
        <v>1102</v>
      </c>
      <c r="H10" s="99"/>
      <c r="I10" s="88"/>
      <c r="J10" s="64"/>
      <c r="K10" s="64"/>
      <c r="L10" s="75"/>
      <c r="M10" s="87"/>
      <c r="N10" s="99" t="s">
        <v>1364</v>
      </c>
      <c r="P10" s="458" t="str">
        <f>VLOOKUP($D10,'Participant Registration'!$X$4:$AB$28,'Participant Registration'!Y$3,0)</f>
        <v>ERMPOWER/AGLE/AES</v>
      </c>
      <c r="Q10" s="441" t="str">
        <f>VLOOKUP($D10,'Participant Registration'!$X$4:$AB$28,'Participant Registration'!Z$3,0)</f>
        <v>STANWELL/SOLARIS/PULSE/COVAU</v>
      </c>
      <c r="R10" s="441" t="str">
        <f>VLOOKUP($D10,'Participant Registration'!$X$4:$AB$28,'Participant Registration'!AA$3,0)</f>
        <v>AURORA</v>
      </c>
      <c r="S10" s="459" t="str">
        <f>VLOOKUP($D10,'Participant Registration'!$X$4:$AB$28,'Participant Registration'!AB$3,0)</f>
        <v>AGLQLD2</v>
      </c>
      <c r="U10" s="257">
        <v>-1</v>
      </c>
      <c r="V10" s="259">
        <v>-1</v>
      </c>
      <c r="W10" s="249"/>
      <c r="X10" s="260">
        <v>-1</v>
      </c>
      <c r="Z10" s="257">
        <v>-1</v>
      </c>
      <c r="AA10" s="259">
        <v>-1</v>
      </c>
    </row>
    <row r="11" spans="1:27" ht="15.75" thickBot="1" x14ac:dyDescent="0.3">
      <c r="A11" s="327"/>
      <c r="B11" s="110"/>
      <c r="C11" s="451"/>
      <c r="D11" s="451"/>
      <c r="E11" s="451"/>
      <c r="G11" s="139"/>
      <c r="H11" s="139"/>
      <c r="I11" s="72"/>
      <c r="J11" s="53"/>
      <c r="K11" s="53"/>
      <c r="L11" s="476"/>
      <c r="N11" s="139"/>
      <c r="P11" s="460"/>
      <c r="Q11" s="443"/>
      <c r="R11" s="443"/>
      <c r="S11" s="461"/>
      <c r="U11" s="250"/>
      <c r="V11" s="251"/>
      <c r="W11" s="249"/>
      <c r="X11" s="252"/>
      <c r="Z11" s="250"/>
      <c r="AA11" s="251"/>
    </row>
    <row r="12" spans="1:27" ht="31.5" customHeight="1" x14ac:dyDescent="0.25">
      <c r="A12" s="354" t="s">
        <v>1138</v>
      </c>
      <c r="B12" s="354" t="s">
        <v>1000</v>
      </c>
      <c r="C12" s="354" t="s">
        <v>671</v>
      </c>
      <c r="D12" s="128" t="s">
        <v>671</v>
      </c>
      <c r="E12" s="128">
        <v>1</v>
      </c>
      <c r="F12" s="445" t="s">
        <v>928</v>
      </c>
      <c r="G12" s="133" t="s">
        <v>1001</v>
      </c>
      <c r="H12" s="133">
        <v>2021</v>
      </c>
      <c r="I12" s="474" t="s">
        <v>444</v>
      </c>
      <c r="J12" s="126" t="s">
        <v>10</v>
      </c>
      <c r="K12" s="73"/>
      <c r="L12" s="74"/>
      <c r="M12" s="445"/>
      <c r="N12" s="133" t="s">
        <v>1365</v>
      </c>
      <c r="P12" s="456" t="str">
        <f>VLOOKUP($C12,'Participant Registration'!$X$4:$AB$28,'Participant Registration'!Y$3,0)</f>
        <v>UMPLP</v>
      </c>
      <c r="Q12" s="440" t="str">
        <f>VLOOKUP($C12,'Participant Registration'!$X$4:$AB$28,'Participant Registration'!Z$3,0)</f>
        <v>CITIPP/POWCP</v>
      </c>
      <c r="R12" s="440" t="str">
        <f>VLOOKUP($C12,'Participant Registration'!$X$4:$AB$28,'Participant Registration'!AA$3,0)</f>
        <v>MISSING</v>
      </c>
      <c r="S12" s="457" t="str">
        <f>VLOOKUP($C12,'Participant Registration'!$X$4:$AB$28,'Participant Registration'!AB$3,0)</f>
        <v>MISSING</v>
      </c>
      <c r="U12" s="253" t="s">
        <v>751</v>
      </c>
      <c r="V12" s="255" t="s">
        <v>751</v>
      </c>
      <c r="W12" s="249"/>
      <c r="X12" s="256" t="s">
        <v>751</v>
      </c>
      <c r="Z12" s="253" t="s">
        <v>751</v>
      </c>
      <c r="AA12" s="255" t="s">
        <v>751</v>
      </c>
    </row>
    <row r="13" spans="1:27" ht="45" x14ac:dyDescent="0.25">
      <c r="A13" s="362"/>
      <c r="B13" s="362"/>
      <c r="C13" s="362"/>
      <c r="D13" s="134" t="s">
        <v>278</v>
      </c>
      <c r="E13" s="134">
        <v>2</v>
      </c>
      <c r="F13" s="81" t="s">
        <v>278</v>
      </c>
      <c r="G13" s="98" t="s">
        <v>991</v>
      </c>
      <c r="H13" s="98"/>
      <c r="I13" s="55"/>
      <c r="J13" s="56"/>
      <c r="K13" s="56"/>
      <c r="L13" s="62"/>
      <c r="M13" s="81"/>
      <c r="N13" s="98" t="s">
        <v>1366</v>
      </c>
      <c r="P13" s="462" t="str">
        <f>VLOOKUP($D13,'Participant Registration'!$X$4:$AB$28,'Participant Registration'!Y$3,0)</f>
        <v>AEMO</v>
      </c>
      <c r="Q13" s="45" t="str">
        <f>VLOOKUP($D13,'Participant Registration'!$X$4:$AB$28,'Participant Registration'!Z$3,0)</f>
        <v>AEMO</v>
      </c>
      <c r="R13" s="45" t="str">
        <f>VLOOKUP($D13,'Participant Registration'!$X$4:$AB$28,'Participant Registration'!AA$3,0)</f>
        <v>AEMO</v>
      </c>
      <c r="S13" s="463" t="str">
        <f>VLOOKUP($D13,'Participant Registration'!$X$4:$AB$28,'Participant Registration'!AB$3,0)</f>
        <v>AEMO</v>
      </c>
      <c r="U13" s="250">
        <v>-1</v>
      </c>
      <c r="V13" s="251">
        <v>-1</v>
      </c>
      <c r="W13" s="249"/>
      <c r="X13" s="252">
        <v>-1</v>
      </c>
      <c r="Z13" s="250">
        <v>-1</v>
      </c>
      <c r="AA13" s="251">
        <v>-1</v>
      </c>
    </row>
    <row r="14" spans="1:27" ht="27.75" customHeight="1" thickBot="1" x14ac:dyDescent="0.3">
      <c r="A14" s="362"/>
      <c r="B14" s="362"/>
      <c r="C14" s="362"/>
      <c r="D14" s="134" t="s">
        <v>673</v>
      </c>
      <c r="E14" s="134">
        <v>3</v>
      </c>
      <c r="F14" s="81" t="s">
        <v>673</v>
      </c>
      <c r="G14" s="98" t="s">
        <v>1002</v>
      </c>
      <c r="H14" s="98"/>
      <c r="I14" s="55"/>
      <c r="J14" s="56"/>
      <c r="K14" s="56"/>
      <c r="L14" s="62"/>
      <c r="M14" s="81"/>
      <c r="N14" s="99" t="s">
        <v>1367</v>
      </c>
      <c r="P14" s="462" t="str">
        <f>VLOOKUP($D14,'Participant Registration'!$X$4:$AB$28,'Participant Registration'!Y$3,0)</f>
        <v>AGLE</v>
      </c>
      <c r="Q14" s="45" t="str">
        <f>VLOOKUP($D14,'Participant Registration'!$X$4:$AB$28,'Participant Registration'!Z$3,0)</f>
        <v>SOLARIS</v>
      </c>
      <c r="R14" s="45" t="str">
        <f>VLOOKUP($D14,'Participant Registration'!$X$4:$AB$28,'Participant Registration'!AA$3,0)</f>
        <v>AURORA</v>
      </c>
      <c r="S14" s="463" t="str">
        <f>VLOOKUP($D14,'Participant Registration'!$X$4:$AB$28,'Participant Registration'!AB$3,0)</f>
        <v>MISSING</v>
      </c>
      <c r="U14" s="250">
        <v>-1</v>
      </c>
      <c r="V14" s="251">
        <v>-1</v>
      </c>
      <c r="W14" s="249"/>
      <c r="X14" s="252">
        <v>-1</v>
      </c>
      <c r="Z14" s="250">
        <v>-1</v>
      </c>
      <c r="AA14" s="251">
        <v>-1</v>
      </c>
    </row>
    <row r="15" spans="1:27" ht="30.75" thickBot="1" x14ac:dyDescent="0.3">
      <c r="A15" s="362"/>
      <c r="B15" s="362"/>
      <c r="C15" s="362"/>
      <c r="D15" s="134" t="s">
        <v>669</v>
      </c>
      <c r="E15" s="134">
        <v>4</v>
      </c>
      <c r="F15" s="81" t="s">
        <v>669</v>
      </c>
      <c r="G15" s="98" t="s">
        <v>1016</v>
      </c>
      <c r="H15" s="98"/>
      <c r="I15" s="55"/>
      <c r="J15" s="56"/>
      <c r="K15" s="56"/>
      <c r="L15" s="62"/>
      <c r="M15" s="81"/>
      <c r="N15" s="99" t="s">
        <v>1368</v>
      </c>
      <c r="P15" s="462" t="str">
        <f>VLOOKUP($D15,'Participant Registration'!$X$4:$AB$28,'Participant Registration'!Y$3,0)</f>
        <v>ERMPOWER/AGLE/AES</v>
      </c>
      <c r="Q15" s="45" t="str">
        <f>VLOOKUP($D15,'Participant Registration'!$X$4:$AB$28,'Participant Registration'!Z$3,0)</f>
        <v>STANWELL/SOLARIS/PULSE/COVAU</v>
      </c>
      <c r="R15" s="45" t="str">
        <f>VLOOKUP($D15,'Participant Registration'!$X$4:$AB$28,'Participant Registration'!AA$3,0)</f>
        <v>AURORA</v>
      </c>
      <c r="S15" s="463" t="str">
        <f>VLOOKUP($D15,'Participant Registration'!$X$4:$AB$28,'Participant Registration'!AB$3,0)</f>
        <v>AGLQLD2</v>
      </c>
      <c r="U15" s="250">
        <v>-1</v>
      </c>
      <c r="V15" s="251">
        <v>-1</v>
      </c>
      <c r="W15" s="249"/>
      <c r="X15" s="252">
        <v>-1</v>
      </c>
      <c r="Z15" s="250">
        <v>-1</v>
      </c>
      <c r="AA15" s="251">
        <v>-1</v>
      </c>
    </row>
    <row r="16" spans="1:27" ht="30.75" thickBot="1" x14ac:dyDescent="0.3">
      <c r="A16" s="355"/>
      <c r="B16" s="355"/>
      <c r="C16" s="355"/>
      <c r="D16" s="129" t="s">
        <v>278</v>
      </c>
      <c r="E16" s="129">
        <v>5</v>
      </c>
      <c r="F16" s="87" t="s">
        <v>278</v>
      </c>
      <c r="G16" s="99" t="s">
        <v>1004</v>
      </c>
      <c r="H16" s="99"/>
      <c r="I16" s="88"/>
      <c r="J16" s="64"/>
      <c r="K16" s="64"/>
      <c r="L16" s="75"/>
      <c r="M16" s="87"/>
      <c r="N16" s="99" t="s">
        <v>1369</v>
      </c>
      <c r="P16" s="458" t="str">
        <f>VLOOKUP($D16,'Participant Registration'!$X$4:$AB$28,'Participant Registration'!Y$3,0)</f>
        <v>AEMO</v>
      </c>
      <c r="Q16" s="441" t="str">
        <f>VLOOKUP($D16,'Participant Registration'!$X$4:$AB$28,'Participant Registration'!Z$3,0)</f>
        <v>AEMO</v>
      </c>
      <c r="R16" s="441" t="str">
        <f>VLOOKUP($D16,'Participant Registration'!$X$4:$AB$28,'Participant Registration'!AA$3,0)</f>
        <v>AEMO</v>
      </c>
      <c r="S16" s="459" t="str">
        <f>VLOOKUP($D16,'Participant Registration'!$X$4:$AB$28,'Participant Registration'!AB$3,0)</f>
        <v>AEMO</v>
      </c>
      <c r="U16" s="257">
        <v>-1</v>
      </c>
      <c r="V16" s="259">
        <v>-1</v>
      </c>
      <c r="W16" s="249"/>
      <c r="X16" s="260">
        <v>-1</v>
      </c>
      <c r="Z16" s="257">
        <v>-1</v>
      </c>
      <c r="AA16" s="259">
        <v>-1</v>
      </c>
    </row>
    <row r="17" spans="1:27" ht="15.75" thickBot="1" x14ac:dyDescent="0.3">
      <c r="A17" s="327"/>
      <c r="B17" s="110"/>
      <c r="C17" s="451"/>
      <c r="D17" s="451"/>
      <c r="E17" s="451"/>
      <c r="G17" s="139"/>
      <c r="H17" s="139"/>
      <c r="I17" s="72"/>
      <c r="J17" s="53"/>
      <c r="K17" s="53"/>
      <c r="L17" s="476"/>
      <c r="N17" s="139"/>
      <c r="P17" s="460"/>
      <c r="Q17" s="443"/>
      <c r="R17" s="443"/>
      <c r="S17" s="461"/>
      <c r="U17" s="250"/>
      <c r="V17" s="251"/>
      <c r="W17" s="249"/>
      <c r="X17" s="252"/>
      <c r="Z17" s="250"/>
      <c r="AA17" s="251"/>
    </row>
    <row r="18" spans="1:27" ht="45" x14ac:dyDescent="0.25">
      <c r="A18" s="354" t="s">
        <v>1103</v>
      </c>
      <c r="B18" s="354" t="s">
        <v>1003</v>
      </c>
      <c r="C18" s="363" t="s">
        <v>671</v>
      </c>
      <c r="D18" s="128" t="s">
        <v>671</v>
      </c>
      <c r="E18" s="128">
        <v>1</v>
      </c>
      <c r="F18" s="445" t="s">
        <v>928</v>
      </c>
      <c r="G18" s="133" t="s">
        <v>1017</v>
      </c>
      <c r="H18" s="133">
        <v>2500</v>
      </c>
      <c r="I18" s="474" t="s">
        <v>442</v>
      </c>
      <c r="J18" s="126" t="s">
        <v>715</v>
      </c>
      <c r="K18" s="126" t="s">
        <v>1136</v>
      </c>
      <c r="L18" s="127" t="s">
        <v>765</v>
      </c>
      <c r="M18" s="488" t="s">
        <v>11</v>
      </c>
      <c r="N18" s="133" t="s">
        <v>1370</v>
      </c>
      <c r="P18" s="456" t="str">
        <f>VLOOKUP($C18,'Participant Registration'!$X$4:$AB$28,'Participant Registration'!Y$3,0)</f>
        <v>UMPLP</v>
      </c>
      <c r="Q18" s="440" t="str">
        <f>VLOOKUP($C18,'Participant Registration'!$X$4:$AB$28,'Participant Registration'!Z$3,0)</f>
        <v>CITIPP/POWCP</v>
      </c>
      <c r="R18" s="440" t="str">
        <f>VLOOKUP($C18,'Participant Registration'!$X$4:$AB$28,'Participant Registration'!AA$3,0)</f>
        <v>MISSING</v>
      </c>
      <c r="S18" s="457" t="str">
        <f>VLOOKUP($C18,'Participant Registration'!$X$4:$AB$28,'Participant Registration'!AB$3,0)</f>
        <v>MISSING</v>
      </c>
      <c r="U18" s="253" t="s">
        <v>751</v>
      </c>
      <c r="V18" s="255" t="s">
        <v>751</v>
      </c>
      <c r="W18" s="249"/>
      <c r="X18" s="256" t="s">
        <v>751</v>
      </c>
      <c r="Z18" s="253" t="s">
        <v>751</v>
      </c>
      <c r="AA18" s="255" t="s">
        <v>751</v>
      </c>
    </row>
    <row r="19" spans="1:27" ht="45" x14ac:dyDescent="0.25">
      <c r="A19" s="362"/>
      <c r="B19" s="362"/>
      <c r="C19" s="364"/>
      <c r="D19" s="134" t="s">
        <v>278</v>
      </c>
      <c r="E19" s="134">
        <v>2</v>
      </c>
      <c r="F19" s="81" t="s">
        <v>278</v>
      </c>
      <c r="G19" s="98" t="s">
        <v>991</v>
      </c>
      <c r="H19" s="98"/>
      <c r="I19" s="55"/>
      <c r="J19" s="56"/>
      <c r="K19" s="56"/>
      <c r="L19" s="62"/>
      <c r="M19" s="81"/>
      <c r="N19" s="98" t="s">
        <v>1371</v>
      </c>
      <c r="P19" s="462" t="str">
        <f>VLOOKUP($D19,'Participant Registration'!$X$4:$AB$28,'Participant Registration'!Y$3,0)</f>
        <v>AEMO</v>
      </c>
      <c r="Q19" s="45" t="str">
        <f>VLOOKUP($D19,'Participant Registration'!$X$4:$AB$28,'Participant Registration'!Z$3,0)</f>
        <v>AEMO</v>
      </c>
      <c r="R19" s="45" t="str">
        <f>VLOOKUP($D19,'Participant Registration'!$X$4:$AB$28,'Participant Registration'!AA$3,0)</f>
        <v>AEMO</v>
      </c>
      <c r="S19" s="463" t="str">
        <f>VLOOKUP($D19,'Participant Registration'!$X$4:$AB$28,'Participant Registration'!AB$3,0)</f>
        <v>AEMO</v>
      </c>
      <c r="U19" s="250">
        <v>-1</v>
      </c>
      <c r="V19" s="251">
        <v>-1</v>
      </c>
      <c r="W19" s="249"/>
      <c r="X19" s="252">
        <v>-1</v>
      </c>
      <c r="Z19" s="250">
        <v>-1</v>
      </c>
      <c r="AA19" s="251">
        <v>-1</v>
      </c>
    </row>
    <row r="20" spans="1:27" ht="30.75" thickBot="1" x14ac:dyDescent="0.3">
      <c r="A20" s="362"/>
      <c r="B20" s="362"/>
      <c r="C20" s="364"/>
      <c r="D20" s="134" t="s">
        <v>9</v>
      </c>
      <c r="E20" s="134">
        <v>3</v>
      </c>
      <c r="F20" s="81" t="s">
        <v>9</v>
      </c>
      <c r="G20" s="98" t="s">
        <v>1005</v>
      </c>
      <c r="H20" s="98"/>
      <c r="I20" s="55"/>
      <c r="J20" s="56"/>
      <c r="K20" s="56"/>
      <c r="L20" s="62"/>
      <c r="M20" s="81"/>
      <c r="N20" s="99" t="s">
        <v>1372</v>
      </c>
      <c r="P20" s="462" t="str">
        <f>VLOOKUP($D20,'Participant Registration'!$X$4:$AB$28,'Participant Registration'!Y$3,0)</f>
        <v>UMPLP</v>
      </c>
      <c r="Q20" s="45" t="str">
        <f>VLOOKUP($D20,'Participant Registration'!$X$4:$AB$28,'Participant Registration'!Z$3,0)</f>
        <v>CITIPP/POWCP</v>
      </c>
      <c r="R20" s="45" t="str">
        <f>VLOOKUP($D20,'Participant Registration'!$X$4:$AB$28,'Participant Registration'!AA$3,0)</f>
        <v>MISSING</v>
      </c>
      <c r="S20" s="463" t="str">
        <f>VLOOKUP($D20,'Participant Registration'!$X$4:$AB$28,'Participant Registration'!AB$3,0)</f>
        <v>MISSING</v>
      </c>
      <c r="U20" s="250">
        <v>-1</v>
      </c>
      <c r="V20" s="251">
        <v>-1</v>
      </c>
      <c r="W20" s="249"/>
      <c r="X20" s="252">
        <v>-1</v>
      </c>
      <c r="Z20" s="250">
        <v>-1</v>
      </c>
      <c r="AA20" s="251">
        <v>-1</v>
      </c>
    </row>
    <row r="21" spans="1:27" ht="30.75" thickBot="1" x14ac:dyDescent="0.3">
      <c r="A21" s="362"/>
      <c r="B21" s="362"/>
      <c r="C21" s="364"/>
      <c r="D21" s="134" t="s">
        <v>673</v>
      </c>
      <c r="E21" s="134">
        <v>4</v>
      </c>
      <c r="F21" s="81" t="s">
        <v>673</v>
      </c>
      <c r="G21" s="136" t="s">
        <v>1018</v>
      </c>
      <c r="H21" s="98"/>
      <c r="I21" s="55"/>
      <c r="J21" s="56"/>
      <c r="K21" s="56"/>
      <c r="L21" s="62"/>
      <c r="M21" s="81"/>
      <c r="N21" s="99" t="s">
        <v>1368</v>
      </c>
      <c r="P21" s="462" t="str">
        <f>VLOOKUP($D21,'Participant Registration'!$X$4:$AB$28,'Participant Registration'!Y$3,0)</f>
        <v>AGLE</v>
      </c>
      <c r="Q21" s="45" t="str">
        <f>VLOOKUP($D21,'Participant Registration'!$X$4:$AB$28,'Participant Registration'!Z$3,0)</f>
        <v>SOLARIS</v>
      </c>
      <c r="R21" s="45" t="str">
        <f>VLOOKUP($D21,'Participant Registration'!$X$4:$AB$28,'Participant Registration'!AA$3,0)</f>
        <v>AURORA</v>
      </c>
      <c r="S21" s="463" t="str">
        <f>VLOOKUP($D21,'Participant Registration'!$X$4:$AB$28,'Participant Registration'!AB$3,0)</f>
        <v>MISSING</v>
      </c>
      <c r="U21" s="250">
        <v>-1</v>
      </c>
      <c r="V21" s="251">
        <v>-1</v>
      </c>
      <c r="W21" s="249"/>
      <c r="X21" s="252">
        <v>-1</v>
      </c>
      <c r="Z21" s="250">
        <v>-1</v>
      </c>
      <c r="AA21" s="251">
        <v>-1</v>
      </c>
    </row>
    <row r="22" spans="1:27" ht="30.75" thickBot="1" x14ac:dyDescent="0.3">
      <c r="A22" s="362"/>
      <c r="B22" s="362"/>
      <c r="C22" s="364"/>
      <c r="D22" s="134" t="s">
        <v>278</v>
      </c>
      <c r="E22" s="134">
        <v>5</v>
      </c>
      <c r="F22" s="81" t="s">
        <v>278</v>
      </c>
      <c r="G22" s="98" t="s">
        <v>932</v>
      </c>
      <c r="H22" s="98"/>
      <c r="I22" s="55"/>
      <c r="J22" s="56"/>
      <c r="K22" s="56"/>
      <c r="L22" s="62"/>
      <c r="M22" s="81"/>
      <c r="N22" s="99" t="s">
        <v>1369</v>
      </c>
      <c r="P22" s="462" t="str">
        <f>VLOOKUP($D22,'Participant Registration'!$X$4:$AB$28,'Participant Registration'!Y$3,0)</f>
        <v>AEMO</v>
      </c>
      <c r="Q22" s="45" t="str">
        <f>VLOOKUP($D22,'Participant Registration'!$X$4:$AB$28,'Participant Registration'!Z$3,0)</f>
        <v>AEMO</v>
      </c>
      <c r="R22" s="45" t="str">
        <f>VLOOKUP($D22,'Participant Registration'!$X$4:$AB$28,'Participant Registration'!AA$3,0)</f>
        <v>AEMO</v>
      </c>
      <c r="S22" s="463" t="str">
        <f>VLOOKUP($D22,'Participant Registration'!$X$4:$AB$28,'Participant Registration'!AB$3,0)</f>
        <v>AEMO</v>
      </c>
      <c r="U22" s="250">
        <v>-1</v>
      </c>
      <c r="V22" s="251">
        <v>-1</v>
      </c>
      <c r="W22" s="249"/>
      <c r="X22" s="252">
        <v>-1</v>
      </c>
      <c r="Z22" s="250">
        <v>-1</v>
      </c>
      <c r="AA22" s="251">
        <v>-1</v>
      </c>
    </row>
    <row r="23" spans="1:27" ht="30.75" thickBot="1" x14ac:dyDescent="0.3">
      <c r="A23" s="355"/>
      <c r="B23" s="355"/>
      <c r="C23" s="365"/>
      <c r="D23" s="129" t="s">
        <v>669</v>
      </c>
      <c r="E23" s="129">
        <v>6</v>
      </c>
      <c r="F23" s="87" t="s">
        <v>669</v>
      </c>
      <c r="G23" s="99" t="s">
        <v>1015</v>
      </c>
      <c r="H23" s="99"/>
      <c r="I23" s="88"/>
      <c r="J23" s="64"/>
      <c r="K23" s="64"/>
      <c r="L23" s="75"/>
      <c r="M23" s="87"/>
      <c r="N23" s="99" t="s">
        <v>1364</v>
      </c>
      <c r="P23" s="458" t="str">
        <f>VLOOKUP($D23,'Participant Registration'!$X$4:$AB$28,'Participant Registration'!Y$3,0)</f>
        <v>ERMPOWER/AGLE/AES</v>
      </c>
      <c r="Q23" s="441" t="str">
        <f>VLOOKUP($D23,'Participant Registration'!$X$4:$AB$28,'Participant Registration'!Z$3,0)</f>
        <v>STANWELL/SOLARIS/PULSE/COVAU</v>
      </c>
      <c r="R23" s="441" t="str">
        <f>VLOOKUP($D23,'Participant Registration'!$X$4:$AB$28,'Participant Registration'!AA$3,0)</f>
        <v>AURORA</v>
      </c>
      <c r="S23" s="459" t="str">
        <f>VLOOKUP($D23,'Participant Registration'!$X$4:$AB$28,'Participant Registration'!AB$3,0)</f>
        <v>AGLQLD2</v>
      </c>
      <c r="U23" s="257">
        <v>-1</v>
      </c>
      <c r="V23" s="259">
        <v>-1</v>
      </c>
      <c r="W23" s="249"/>
      <c r="X23" s="260">
        <v>-1</v>
      </c>
      <c r="Z23" s="257">
        <v>-1</v>
      </c>
      <c r="AA23" s="259">
        <v>-1</v>
      </c>
    </row>
    <row r="24" spans="1:27" ht="15.75" thickBot="1" x14ac:dyDescent="0.3">
      <c r="A24" s="327"/>
      <c r="B24" s="110"/>
      <c r="C24" s="451"/>
      <c r="D24" s="451"/>
      <c r="E24" s="451"/>
      <c r="G24" s="139"/>
      <c r="H24" s="139"/>
      <c r="I24" s="72"/>
      <c r="J24" s="53"/>
      <c r="K24" s="53"/>
      <c r="L24" s="476"/>
      <c r="N24" s="139"/>
      <c r="P24" s="460"/>
      <c r="Q24" s="443"/>
      <c r="R24" s="443"/>
      <c r="S24" s="461"/>
      <c r="U24" s="250"/>
      <c r="V24" s="251"/>
      <c r="W24" s="249"/>
      <c r="X24" s="252"/>
      <c r="Z24" s="250"/>
      <c r="AA24" s="251"/>
    </row>
    <row r="25" spans="1:27" ht="45" x14ac:dyDescent="0.25">
      <c r="A25" s="354" t="s">
        <v>1020</v>
      </c>
      <c r="B25" s="354" t="s">
        <v>1006</v>
      </c>
      <c r="C25" s="354" t="s">
        <v>671</v>
      </c>
      <c r="D25" s="128" t="s">
        <v>671</v>
      </c>
      <c r="E25" s="128">
        <v>1</v>
      </c>
      <c r="F25" s="445" t="s">
        <v>928</v>
      </c>
      <c r="G25" s="133" t="s">
        <v>1104</v>
      </c>
      <c r="H25" s="133">
        <v>2521</v>
      </c>
      <c r="I25" s="474" t="s">
        <v>955</v>
      </c>
      <c r="J25" s="126" t="s">
        <v>10</v>
      </c>
      <c r="K25" s="126" t="s">
        <v>1137</v>
      </c>
      <c r="L25" s="127" t="s">
        <v>763</v>
      </c>
      <c r="M25" s="488" t="s">
        <v>11</v>
      </c>
      <c r="N25" s="133" t="s">
        <v>1373</v>
      </c>
      <c r="P25" s="456" t="str">
        <f>VLOOKUP($C25,'Participant Registration'!$X$4:$AB$28,'Participant Registration'!Y$3,0)</f>
        <v>UMPLP</v>
      </c>
      <c r="Q25" s="440" t="str">
        <f>VLOOKUP($C25,'Participant Registration'!$X$4:$AB$28,'Participant Registration'!Z$3,0)</f>
        <v>CITIPP/POWCP</v>
      </c>
      <c r="R25" s="440" t="str">
        <f>VLOOKUP($C25,'Participant Registration'!$X$4:$AB$28,'Participant Registration'!AA$3,0)</f>
        <v>MISSING</v>
      </c>
      <c r="S25" s="457" t="str">
        <f>VLOOKUP($C25,'Participant Registration'!$X$4:$AB$28,'Participant Registration'!AB$3,0)</f>
        <v>MISSING</v>
      </c>
      <c r="U25" s="253" t="s">
        <v>751</v>
      </c>
      <c r="V25" s="255" t="s">
        <v>751</v>
      </c>
      <c r="W25" s="249"/>
      <c r="X25" s="256" t="s">
        <v>751</v>
      </c>
      <c r="Z25" s="253" t="s">
        <v>751</v>
      </c>
      <c r="AA25" s="255" t="s">
        <v>751</v>
      </c>
    </row>
    <row r="26" spans="1:27" ht="45" x14ac:dyDescent="0.25">
      <c r="A26" s="362"/>
      <c r="B26" s="362"/>
      <c r="C26" s="362"/>
      <c r="D26" s="134" t="s">
        <v>278</v>
      </c>
      <c r="E26" s="134">
        <v>2</v>
      </c>
      <c r="F26" s="81" t="s">
        <v>278</v>
      </c>
      <c r="G26" s="98" t="s">
        <v>991</v>
      </c>
      <c r="H26" s="98"/>
      <c r="I26" s="55"/>
      <c r="J26" s="56"/>
      <c r="K26" s="56"/>
      <c r="L26" s="62"/>
      <c r="M26" s="81"/>
      <c r="N26" s="98" t="s">
        <v>1374</v>
      </c>
      <c r="P26" s="462" t="str">
        <f>VLOOKUP($D26,'Participant Registration'!$X$4:$AB$28,'Participant Registration'!Y$3,0)</f>
        <v>AEMO</v>
      </c>
      <c r="Q26" s="45" t="str">
        <f>VLOOKUP($D26,'Participant Registration'!$X$4:$AB$28,'Participant Registration'!Z$3,0)</f>
        <v>AEMO</v>
      </c>
      <c r="R26" s="45" t="str">
        <f>VLOOKUP($D26,'Participant Registration'!$X$4:$AB$28,'Participant Registration'!AA$3,0)</f>
        <v>AEMO</v>
      </c>
      <c r="S26" s="463" t="str">
        <f>VLOOKUP($D26,'Participant Registration'!$X$4:$AB$28,'Participant Registration'!AB$3,0)</f>
        <v>AEMO</v>
      </c>
      <c r="U26" s="250">
        <v>-1</v>
      </c>
      <c r="V26" s="251">
        <v>-1</v>
      </c>
      <c r="W26" s="249"/>
      <c r="X26" s="252">
        <v>-1</v>
      </c>
      <c r="Z26" s="250">
        <v>-1</v>
      </c>
      <c r="AA26" s="251">
        <v>-1</v>
      </c>
    </row>
    <row r="27" spans="1:27" ht="30.75" thickBot="1" x14ac:dyDescent="0.3">
      <c r="A27" s="362"/>
      <c r="B27" s="362"/>
      <c r="C27" s="362"/>
      <c r="D27" s="134" t="s">
        <v>15</v>
      </c>
      <c r="E27" s="134">
        <v>3</v>
      </c>
      <c r="F27" s="81" t="s">
        <v>15</v>
      </c>
      <c r="G27" s="98" t="s">
        <v>990</v>
      </c>
      <c r="H27" s="98"/>
      <c r="I27" s="55"/>
      <c r="J27" s="56"/>
      <c r="K27" s="56"/>
      <c r="L27" s="62"/>
      <c r="M27" s="81"/>
      <c r="N27" s="99" t="s">
        <v>1375</v>
      </c>
      <c r="P27" s="462" t="str">
        <f>VLOOKUP($D27,'Participant Registration'!$X$4:$AB$28,'Participant Registration'!Y$3,0)</f>
        <v>POWMEMDP/ESTAMDP</v>
      </c>
      <c r="Q27" s="45" t="str">
        <f>VLOOKUP($D27,'Participant Registration'!$X$4:$AB$28,'Participant Registration'!Z$3,0)</f>
        <v>CPNETMDP/POWERMDP</v>
      </c>
      <c r="R27" s="45" t="str">
        <f>VLOOKUP($D27,'Participant Registration'!$X$4:$AB$28,'Participant Registration'!AA$3,0)</f>
        <v>POWMEMDP</v>
      </c>
      <c r="S27" s="463" t="str">
        <f>VLOOKUP($D27,'Participant Registration'!$X$4:$AB$28,'Participant Registration'!AB$3,0)</f>
        <v>POWMEMDP</v>
      </c>
      <c r="U27" s="250">
        <v>-1</v>
      </c>
      <c r="V27" s="251">
        <v>-1</v>
      </c>
      <c r="W27" s="249"/>
      <c r="X27" s="252">
        <v>-1</v>
      </c>
      <c r="Z27" s="250">
        <v>-1</v>
      </c>
      <c r="AA27" s="251">
        <v>-1</v>
      </c>
    </row>
    <row r="28" spans="1:27" ht="30.75" thickBot="1" x14ac:dyDescent="0.3">
      <c r="A28" s="362"/>
      <c r="B28" s="362"/>
      <c r="C28" s="362"/>
      <c r="D28" s="134" t="s">
        <v>15</v>
      </c>
      <c r="E28" s="134">
        <v>4</v>
      </c>
      <c r="F28" s="81" t="s">
        <v>15</v>
      </c>
      <c r="G28" s="98" t="s">
        <v>1019</v>
      </c>
      <c r="H28" s="98"/>
      <c r="I28" s="55"/>
      <c r="J28" s="56"/>
      <c r="K28" s="56"/>
      <c r="L28" s="62"/>
      <c r="M28" s="81"/>
      <c r="N28" s="99" t="s">
        <v>1368</v>
      </c>
      <c r="P28" s="462" t="str">
        <f>VLOOKUP($D28,'Participant Registration'!$X$4:$AB$28,'Participant Registration'!Y$3,0)</f>
        <v>POWMEMDP/ESTAMDP</v>
      </c>
      <c r="Q28" s="45" t="str">
        <f>VLOOKUP($D28,'Participant Registration'!$X$4:$AB$28,'Participant Registration'!Z$3,0)</f>
        <v>CPNETMDP/POWERMDP</v>
      </c>
      <c r="R28" s="45" t="str">
        <f>VLOOKUP($D28,'Participant Registration'!$X$4:$AB$28,'Participant Registration'!AA$3,0)</f>
        <v>POWMEMDP</v>
      </c>
      <c r="S28" s="463" t="str">
        <f>VLOOKUP($D28,'Participant Registration'!$X$4:$AB$28,'Participant Registration'!AB$3,0)</f>
        <v>POWMEMDP</v>
      </c>
      <c r="U28" s="250">
        <v>-1</v>
      </c>
      <c r="V28" s="251">
        <v>-1</v>
      </c>
      <c r="W28" s="249"/>
      <c r="X28" s="252">
        <v>-1</v>
      </c>
      <c r="Z28" s="250">
        <v>-1</v>
      </c>
      <c r="AA28" s="251">
        <v>-1</v>
      </c>
    </row>
    <row r="29" spans="1:27" ht="30.75" thickBot="1" x14ac:dyDescent="0.3">
      <c r="A29" s="362"/>
      <c r="B29" s="362"/>
      <c r="C29" s="362"/>
      <c r="D29" s="134" t="s">
        <v>278</v>
      </c>
      <c r="E29" s="134">
        <v>5</v>
      </c>
      <c r="F29" s="81" t="s">
        <v>278</v>
      </c>
      <c r="G29" s="98" t="s">
        <v>932</v>
      </c>
      <c r="H29" s="98"/>
      <c r="I29" s="55"/>
      <c r="J29" s="56"/>
      <c r="K29" s="56"/>
      <c r="L29" s="62"/>
      <c r="M29" s="81"/>
      <c r="N29" s="99" t="s">
        <v>1369</v>
      </c>
      <c r="P29" s="462" t="str">
        <f>VLOOKUP($D29,'Participant Registration'!$X$4:$AB$28,'Participant Registration'!Y$3,0)</f>
        <v>AEMO</v>
      </c>
      <c r="Q29" s="45" t="str">
        <f>VLOOKUP($D29,'Participant Registration'!$X$4:$AB$28,'Participant Registration'!Z$3,0)</f>
        <v>AEMO</v>
      </c>
      <c r="R29" s="45" t="str">
        <f>VLOOKUP($D29,'Participant Registration'!$X$4:$AB$28,'Participant Registration'!AA$3,0)</f>
        <v>AEMO</v>
      </c>
      <c r="S29" s="463" t="str">
        <f>VLOOKUP($D29,'Participant Registration'!$X$4:$AB$28,'Participant Registration'!AB$3,0)</f>
        <v>AEMO</v>
      </c>
      <c r="U29" s="250">
        <v>-1</v>
      </c>
      <c r="V29" s="251">
        <v>-1</v>
      </c>
      <c r="W29" s="249"/>
      <c r="X29" s="252">
        <v>-1</v>
      </c>
      <c r="Z29" s="250">
        <v>-1</v>
      </c>
      <c r="AA29" s="251">
        <v>-1</v>
      </c>
    </row>
    <row r="30" spans="1:27" ht="30.75" thickBot="1" x14ac:dyDescent="0.3">
      <c r="A30" s="355"/>
      <c r="B30" s="355"/>
      <c r="C30" s="355"/>
      <c r="D30" s="129" t="s">
        <v>669</v>
      </c>
      <c r="E30" s="129">
        <v>6</v>
      </c>
      <c r="F30" s="87" t="s">
        <v>669</v>
      </c>
      <c r="G30" s="99" t="s">
        <v>1015</v>
      </c>
      <c r="H30" s="99"/>
      <c r="I30" s="88"/>
      <c r="J30" s="64"/>
      <c r="K30" s="64"/>
      <c r="L30" s="75"/>
      <c r="M30" s="87"/>
      <c r="N30" s="99" t="s">
        <v>1364</v>
      </c>
      <c r="P30" s="458" t="str">
        <f>VLOOKUP($D30,'Participant Registration'!$X$4:$AB$28,'Participant Registration'!Y$3,0)</f>
        <v>ERMPOWER/AGLE/AES</v>
      </c>
      <c r="Q30" s="441" t="str">
        <f>VLOOKUP($D30,'Participant Registration'!$X$4:$AB$28,'Participant Registration'!Z$3,0)</f>
        <v>STANWELL/SOLARIS/PULSE/COVAU</v>
      </c>
      <c r="R30" s="441" t="str">
        <f>VLOOKUP($D30,'Participant Registration'!$X$4:$AB$28,'Participant Registration'!AA$3,0)</f>
        <v>AURORA</v>
      </c>
      <c r="S30" s="459" t="str">
        <f>VLOOKUP($D30,'Participant Registration'!$X$4:$AB$28,'Participant Registration'!AB$3,0)</f>
        <v>AGLQLD2</v>
      </c>
      <c r="U30" s="257">
        <v>-1</v>
      </c>
      <c r="V30" s="259">
        <v>-1</v>
      </c>
      <c r="W30" s="249"/>
      <c r="X30" s="260">
        <v>-1</v>
      </c>
      <c r="Z30" s="257">
        <v>-1</v>
      </c>
      <c r="AA30" s="259">
        <v>-1</v>
      </c>
    </row>
    <row r="31" spans="1:27" ht="15.75" thickBot="1" x14ac:dyDescent="0.3">
      <c r="A31" s="327"/>
      <c r="B31" s="110"/>
      <c r="C31" s="451"/>
      <c r="D31" s="451"/>
      <c r="E31" s="451"/>
      <c r="G31" s="139"/>
      <c r="H31" s="139"/>
      <c r="I31" s="72"/>
      <c r="J31" s="53"/>
      <c r="K31" s="53"/>
      <c r="L31" s="476"/>
      <c r="N31" s="139"/>
      <c r="P31" s="460"/>
      <c r="Q31" s="443"/>
      <c r="R31" s="443"/>
      <c r="S31" s="461"/>
      <c r="U31" s="250"/>
      <c r="V31" s="251"/>
      <c r="W31" s="249"/>
      <c r="X31" s="252"/>
      <c r="Z31" s="250"/>
      <c r="AA31" s="251"/>
    </row>
    <row r="32" spans="1:27" ht="45" x14ac:dyDescent="0.25">
      <c r="A32" s="354" t="s">
        <v>1031</v>
      </c>
      <c r="B32" s="354" t="s">
        <v>1007</v>
      </c>
      <c r="C32" s="354" t="s">
        <v>671</v>
      </c>
      <c r="D32" s="128"/>
      <c r="E32" s="128">
        <v>1</v>
      </c>
      <c r="F32" s="445" t="s">
        <v>928</v>
      </c>
      <c r="G32" s="133" t="s">
        <v>957</v>
      </c>
      <c r="H32" s="133">
        <v>2001</v>
      </c>
      <c r="I32" s="474" t="s">
        <v>442</v>
      </c>
      <c r="J32" s="126" t="s">
        <v>715</v>
      </c>
      <c r="K32" s="73"/>
      <c r="L32" s="74"/>
      <c r="M32" s="445"/>
      <c r="N32" s="133" t="s">
        <v>1376</v>
      </c>
      <c r="P32" s="456" t="str">
        <f>VLOOKUP($C32,'Participant Registration'!$X$4:$AB$28,'Participant Registration'!Y$3,0)</f>
        <v>UMPLP</v>
      </c>
      <c r="Q32" s="440" t="str">
        <f>VLOOKUP($C32,'Participant Registration'!$X$4:$AB$28,'Participant Registration'!Z$3,0)</f>
        <v>CITIPP/POWCP</v>
      </c>
      <c r="R32" s="440" t="str">
        <f>VLOOKUP($C32,'Participant Registration'!$X$4:$AB$28,'Participant Registration'!AA$3,0)</f>
        <v>MISSING</v>
      </c>
      <c r="S32" s="457" t="str">
        <f>VLOOKUP($C32,'Participant Registration'!$X$4:$AB$28,'Participant Registration'!AB$3,0)</f>
        <v>MISSING</v>
      </c>
      <c r="U32" s="253" t="s">
        <v>751</v>
      </c>
      <c r="V32" s="255" t="s">
        <v>751</v>
      </c>
      <c r="W32" s="249"/>
      <c r="X32" s="256" t="s">
        <v>751</v>
      </c>
      <c r="Z32" s="253" t="s">
        <v>751</v>
      </c>
      <c r="AA32" s="255" t="s">
        <v>751</v>
      </c>
    </row>
    <row r="33" spans="1:27" ht="31.5" customHeight="1" thickBot="1" x14ac:dyDescent="0.3">
      <c r="A33" s="355"/>
      <c r="B33" s="355"/>
      <c r="C33" s="355"/>
      <c r="D33" s="246"/>
      <c r="E33" s="129">
        <v>2</v>
      </c>
      <c r="F33" s="87" t="s">
        <v>278</v>
      </c>
      <c r="G33" s="99" t="s">
        <v>991</v>
      </c>
      <c r="H33" s="99"/>
      <c r="I33" s="88"/>
      <c r="J33" s="64"/>
      <c r="K33" s="64"/>
      <c r="L33" s="75"/>
      <c r="M33" s="87"/>
      <c r="N33" s="99" t="s">
        <v>1377</v>
      </c>
      <c r="P33" s="458"/>
      <c r="Q33" s="441"/>
      <c r="R33" s="441"/>
      <c r="S33" s="459"/>
      <c r="U33" s="257">
        <v>-1</v>
      </c>
      <c r="V33" s="259">
        <v>-1</v>
      </c>
      <c r="W33" s="249"/>
      <c r="X33" s="260">
        <v>-1</v>
      </c>
      <c r="Z33" s="257">
        <v>-1</v>
      </c>
      <c r="AA33" s="259">
        <v>-1</v>
      </c>
    </row>
    <row r="34" spans="1:27" ht="15.75" thickBot="1" x14ac:dyDescent="0.3">
      <c r="A34" s="327"/>
      <c r="B34" s="110"/>
      <c r="C34" s="451"/>
      <c r="D34" s="451"/>
      <c r="E34" s="451"/>
      <c r="G34" s="139"/>
      <c r="H34" s="139"/>
      <c r="I34" s="72"/>
      <c r="J34" s="53"/>
      <c r="K34" s="53"/>
      <c r="L34" s="476"/>
      <c r="N34" s="139"/>
      <c r="P34" s="460"/>
      <c r="Q34" s="443"/>
      <c r="R34" s="443"/>
      <c r="S34" s="461"/>
      <c r="U34" s="250"/>
      <c r="V34" s="251"/>
      <c r="W34" s="249"/>
      <c r="X34" s="252"/>
      <c r="Z34" s="250"/>
      <c r="AA34" s="251"/>
    </row>
    <row r="35" spans="1:27" ht="45" x14ac:dyDescent="0.25">
      <c r="A35" s="354" t="s">
        <v>1032</v>
      </c>
      <c r="B35" s="354" t="s">
        <v>1008</v>
      </c>
      <c r="C35" s="354" t="s">
        <v>671</v>
      </c>
      <c r="D35" s="128"/>
      <c r="E35" s="128">
        <v>1</v>
      </c>
      <c r="F35" s="445" t="s">
        <v>928</v>
      </c>
      <c r="G35" s="133" t="s">
        <v>930</v>
      </c>
      <c r="H35" s="133">
        <v>2000</v>
      </c>
      <c r="I35" s="474" t="s">
        <v>931</v>
      </c>
      <c r="J35" s="126" t="s">
        <v>10</v>
      </c>
      <c r="K35" s="73"/>
      <c r="L35" s="74"/>
      <c r="M35" s="445"/>
      <c r="N35" s="133" t="s">
        <v>1378</v>
      </c>
      <c r="P35" s="456" t="str">
        <f>VLOOKUP($C35,'Participant Registration'!$X$4:$AB$28,'Participant Registration'!Y$3,0)</f>
        <v>UMPLP</v>
      </c>
      <c r="Q35" s="440" t="str">
        <f>VLOOKUP($C35,'Participant Registration'!$X$4:$AB$28,'Participant Registration'!Z$3,0)</f>
        <v>CITIPP/POWCP</v>
      </c>
      <c r="R35" s="440" t="str">
        <f>VLOOKUP($C35,'Participant Registration'!$X$4:$AB$28,'Participant Registration'!AA$3,0)</f>
        <v>MISSING</v>
      </c>
      <c r="S35" s="457" t="str">
        <f>VLOOKUP($C35,'Participant Registration'!$X$4:$AB$28,'Participant Registration'!AB$3,0)</f>
        <v>MISSING</v>
      </c>
      <c r="U35" s="253" t="s">
        <v>751</v>
      </c>
      <c r="V35" s="255" t="s">
        <v>751</v>
      </c>
      <c r="W35" s="249"/>
      <c r="X35" s="256" t="s">
        <v>751</v>
      </c>
      <c r="Z35" s="253" t="s">
        <v>751</v>
      </c>
      <c r="AA35" s="255" t="s">
        <v>751</v>
      </c>
    </row>
    <row r="36" spans="1:27" ht="47.25" customHeight="1" thickBot="1" x14ac:dyDescent="0.3">
      <c r="A36" s="355"/>
      <c r="B36" s="355"/>
      <c r="C36" s="355"/>
      <c r="D36" s="129"/>
      <c r="E36" s="129">
        <v>2</v>
      </c>
      <c r="F36" s="87" t="s">
        <v>278</v>
      </c>
      <c r="G36" s="99" t="s">
        <v>991</v>
      </c>
      <c r="H36" s="99"/>
      <c r="I36" s="88"/>
      <c r="J36" s="64"/>
      <c r="K36" s="64"/>
      <c r="L36" s="75"/>
      <c r="M36" s="87"/>
      <c r="N36" s="99" t="s">
        <v>1379</v>
      </c>
      <c r="P36" s="458"/>
      <c r="Q36" s="441"/>
      <c r="R36" s="441"/>
      <c r="S36" s="459"/>
      <c r="U36" s="257">
        <v>-1</v>
      </c>
      <c r="V36" s="259">
        <v>-1</v>
      </c>
      <c r="W36" s="249"/>
      <c r="X36" s="260">
        <v>-1</v>
      </c>
      <c r="Z36" s="257">
        <v>-1</v>
      </c>
      <c r="AA36" s="259">
        <v>-1</v>
      </c>
    </row>
    <row r="37" spans="1:27" ht="15.75" thickBot="1" x14ac:dyDescent="0.3">
      <c r="A37" s="327"/>
      <c r="B37" s="110"/>
      <c r="C37" s="451"/>
      <c r="D37" s="451"/>
      <c r="E37" s="451"/>
      <c r="G37" s="139"/>
      <c r="H37" s="139"/>
      <c r="I37" s="72"/>
      <c r="J37" s="53"/>
      <c r="K37" s="53"/>
      <c r="L37" s="476"/>
      <c r="N37" s="139"/>
      <c r="P37" s="460"/>
      <c r="Q37" s="443"/>
      <c r="R37" s="443"/>
      <c r="S37" s="461"/>
      <c r="U37" s="250"/>
      <c r="V37" s="251"/>
      <c r="W37" s="249"/>
      <c r="X37" s="252"/>
      <c r="Z37" s="250"/>
      <c r="AA37" s="251"/>
    </row>
    <row r="38" spans="1:27" ht="45" x14ac:dyDescent="0.25">
      <c r="A38" s="354" t="s">
        <v>1035</v>
      </c>
      <c r="B38" s="354" t="s">
        <v>1009</v>
      </c>
      <c r="C38" s="354" t="s">
        <v>671</v>
      </c>
      <c r="D38" s="128"/>
      <c r="E38" s="128">
        <v>1</v>
      </c>
      <c r="F38" s="445" t="s">
        <v>928</v>
      </c>
      <c r="G38" s="133" t="s">
        <v>1033</v>
      </c>
      <c r="H38" s="133">
        <v>2020</v>
      </c>
      <c r="I38" s="474" t="s">
        <v>950</v>
      </c>
      <c r="J38" s="126" t="s">
        <v>721</v>
      </c>
      <c r="K38" s="73"/>
      <c r="L38" s="74"/>
      <c r="M38" s="445"/>
      <c r="N38" s="133" t="s">
        <v>1380</v>
      </c>
      <c r="P38" s="456" t="str">
        <f>VLOOKUP($C38,'Participant Registration'!$X$4:$AB$28,'Participant Registration'!Y$3,0)</f>
        <v>UMPLP</v>
      </c>
      <c r="Q38" s="440" t="str">
        <f>VLOOKUP($C38,'Participant Registration'!$X$4:$AB$28,'Participant Registration'!Z$3,0)</f>
        <v>CITIPP/POWCP</v>
      </c>
      <c r="R38" s="440" t="str">
        <f>VLOOKUP($C38,'Participant Registration'!$X$4:$AB$28,'Participant Registration'!AA$3,0)</f>
        <v>MISSING</v>
      </c>
      <c r="S38" s="457" t="str">
        <f>VLOOKUP($C38,'Participant Registration'!$X$4:$AB$28,'Participant Registration'!AB$3,0)</f>
        <v>MISSING</v>
      </c>
      <c r="U38" s="253" t="s">
        <v>751</v>
      </c>
      <c r="V38" s="255" t="s">
        <v>751</v>
      </c>
      <c r="W38" s="249"/>
      <c r="X38" s="256" t="s">
        <v>751</v>
      </c>
      <c r="Z38" s="253" t="s">
        <v>751</v>
      </c>
      <c r="AA38" s="255" t="s">
        <v>751</v>
      </c>
    </row>
    <row r="39" spans="1:27" ht="40.5" customHeight="1" thickBot="1" x14ac:dyDescent="0.3">
      <c r="A39" s="355"/>
      <c r="B39" s="355"/>
      <c r="C39" s="355"/>
      <c r="D39" s="129"/>
      <c r="E39" s="129">
        <v>2</v>
      </c>
      <c r="F39" s="87" t="s">
        <v>278</v>
      </c>
      <c r="G39" s="99" t="s">
        <v>991</v>
      </c>
      <c r="H39" s="99"/>
      <c r="I39" s="88"/>
      <c r="J39" s="64"/>
      <c r="K39" s="64"/>
      <c r="L39" s="75"/>
      <c r="M39" s="87"/>
      <c r="N39" s="99" t="s">
        <v>1381</v>
      </c>
      <c r="P39" s="458"/>
      <c r="Q39" s="441"/>
      <c r="R39" s="441"/>
      <c r="S39" s="459"/>
      <c r="U39" s="257">
        <v>-1</v>
      </c>
      <c r="V39" s="259">
        <v>-1</v>
      </c>
      <c r="W39" s="249"/>
      <c r="X39" s="260">
        <v>-1</v>
      </c>
      <c r="Z39" s="257">
        <v>-1</v>
      </c>
      <c r="AA39" s="259">
        <v>-1</v>
      </c>
    </row>
    <row r="40" spans="1:27" ht="15.75" thickBot="1" x14ac:dyDescent="0.3">
      <c r="A40" s="327"/>
      <c r="B40" s="110"/>
      <c r="C40" s="451"/>
      <c r="D40" s="451"/>
      <c r="E40" s="451"/>
      <c r="G40" s="139"/>
      <c r="H40" s="139"/>
      <c r="I40" s="72"/>
      <c r="J40" s="53"/>
      <c r="K40" s="53"/>
      <c r="L40" s="476"/>
      <c r="N40" s="139"/>
      <c r="P40" s="460"/>
      <c r="Q40" s="443"/>
      <c r="R40" s="443"/>
      <c r="S40" s="461"/>
      <c r="U40" s="250"/>
      <c r="V40" s="251"/>
      <c r="W40" s="249"/>
      <c r="X40" s="252"/>
      <c r="Z40" s="250"/>
      <c r="AA40" s="251"/>
    </row>
    <row r="41" spans="1:27" ht="45" x14ac:dyDescent="0.25">
      <c r="A41" s="354" t="s">
        <v>1036</v>
      </c>
      <c r="B41" s="354" t="s">
        <v>1010</v>
      </c>
      <c r="C41" s="354" t="s">
        <v>671</v>
      </c>
      <c r="D41" s="128"/>
      <c r="E41" s="128">
        <v>1</v>
      </c>
      <c r="F41" s="445" t="s">
        <v>928</v>
      </c>
      <c r="G41" s="133" t="s">
        <v>1034</v>
      </c>
      <c r="H41" s="133">
        <v>2021</v>
      </c>
      <c r="I41" s="474" t="s">
        <v>960</v>
      </c>
      <c r="J41" s="126" t="s">
        <v>718</v>
      </c>
      <c r="K41" s="73"/>
      <c r="L41" s="74"/>
      <c r="M41" s="445"/>
      <c r="N41" s="133" t="s">
        <v>1365</v>
      </c>
      <c r="P41" s="456" t="str">
        <f>VLOOKUP($C41,'Participant Registration'!$X$4:$AB$28,'Participant Registration'!Y$3,0)</f>
        <v>UMPLP</v>
      </c>
      <c r="Q41" s="440" t="str">
        <f>VLOOKUP($C41,'Participant Registration'!$X$4:$AB$28,'Participant Registration'!Z$3,0)</f>
        <v>CITIPP/POWCP</v>
      </c>
      <c r="R41" s="440" t="str">
        <f>VLOOKUP($C41,'Participant Registration'!$X$4:$AB$28,'Participant Registration'!AA$3,0)</f>
        <v>MISSING</v>
      </c>
      <c r="S41" s="457" t="str">
        <f>VLOOKUP($C41,'Participant Registration'!$X$4:$AB$28,'Participant Registration'!AB$3,0)</f>
        <v>MISSING</v>
      </c>
      <c r="U41" s="253" t="s">
        <v>751</v>
      </c>
      <c r="V41" s="255" t="s">
        <v>751</v>
      </c>
      <c r="W41" s="249"/>
      <c r="X41" s="256" t="s">
        <v>751</v>
      </c>
      <c r="Z41" s="253" t="s">
        <v>751</v>
      </c>
      <c r="AA41" s="255" t="s">
        <v>751</v>
      </c>
    </row>
    <row r="42" spans="1:27" ht="30.75" thickBot="1" x14ac:dyDescent="0.3">
      <c r="A42" s="355"/>
      <c r="B42" s="355"/>
      <c r="C42" s="355"/>
      <c r="D42" s="129"/>
      <c r="E42" s="129">
        <v>2</v>
      </c>
      <c r="F42" s="87" t="s">
        <v>278</v>
      </c>
      <c r="G42" s="99" t="s">
        <v>991</v>
      </c>
      <c r="H42" s="99"/>
      <c r="I42" s="88"/>
      <c r="J42" s="64"/>
      <c r="K42" s="64"/>
      <c r="L42" s="75"/>
      <c r="M42" s="87"/>
      <c r="N42" s="99" t="s">
        <v>1367</v>
      </c>
      <c r="P42" s="458"/>
      <c r="Q42" s="441"/>
      <c r="R42" s="441"/>
      <c r="S42" s="459"/>
      <c r="U42" s="257">
        <v>-1</v>
      </c>
      <c r="V42" s="259">
        <v>-1</v>
      </c>
      <c r="W42" s="249"/>
      <c r="X42" s="260">
        <v>-1</v>
      </c>
      <c r="Z42" s="257">
        <v>-1</v>
      </c>
      <c r="AA42" s="259">
        <v>-1</v>
      </c>
    </row>
    <row r="43" spans="1:27" ht="15.75" thickBot="1" x14ac:dyDescent="0.3">
      <c r="A43" s="327"/>
      <c r="B43" s="110"/>
      <c r="C43" s="451"/>
      <c r="D43" s="451"/>
      <c r="E43" s="451"/>
      <c r="G43" s="139"/>
      <c r="H43" s="139"/>
      <c r="I43" s="72"/>
      <c r="J43" s="53"/>
      <c r="K43" s="53"/>
      <c r="L43" s="476"/>
      <c r="N43" s="139"/>
      <c r="P43" s="460"/>
      <c r="Q43" s="443"/>
      <c r="R43" s="443"/>
      <c r="S43" s="461"/>
      <c r="U43" s="250"/>
      <c r="V43" s="251"/>
      <c r="W43" s="249"/>
      <c r="X43" s="252"/>
      <c r="Z43" s="250"/>
      <c r="AA43" s="251"/>
    </row>
    <row r="44" spans="1:27" ht="45" x14ac:dyDescent="0.25">
      <c r="A44" s="354" t="s">
        <v>1143</v>
      </c>
      <c r="B44" s="354" t="s">
        <v>1144</v>
      </c>
      <c r="C44" s="354" t="s">
        <v>671</v>
      </c>
      <c r="D44" s="128"/>
      <c r="E44" s="128">
        <v>1</v>
      </c>
      <c r="F44" s="445" t="s">
        <v>928</v>
      </c>
      <c r="G44" s="133" t="s">
        <v>1145</v>
      </c>
      <c r="H44" s="133">
        <v>2501</v>
      </c>
      <c r="I44" s="474" t="s">
        <v>950</v>
      </c>
      <c r="J44" s="126" t="s">
        <v>715</v>
      </c>
      <c r="K44" s="73" t="s">
        <v>718</v>
      </c>
      <c r="L44" s="74" t="s">
        <v>767</v>
      </c>
      <c r="M44" s="445" t="s">
        <v>11</v>
      </c>
      <c r="N44" s="133" t="s">
        <v>1382</v>
      </c>
      <c r="P44" s="456" t="str">
        <f>VLOOKUP($C44,'Participant Registration'!$X$4:$AB$28,'Participant Registration'!Y$3,0)</f>
        <v>UMPLP</v>
      </c>
      <c r="Q44" s="440" t="str">
        <f>VLOOKUP($C44,'Participant Registration'!$X$4:$AB$28,'Participant Registration'!Z$3,0)</f>
        <v>CITIPP/POWCP</v>
      </c>
      <c r="R44" s="440" t="str">
        <f>VLOOKUP($C44,'Participant Registration'!$X$4:$AB$28,'Participant Registration'!AA$3,0)</f>
        <v>MISSING</v>
      </c>
      <c r="S44" s="457" t="str">
        <f>VLOOKUP($C44,'Participant Registration'!$X$4:$AB$28,'Participant Registration'!AB$3,0)</f>
        <v>MISSING</v>
      </c>
      <c r="U44" s="253" t="s">
        <v>751</v>
      </c>
      <c r="V44" s="255" t="s">
        <v>751</v>
      </c>
      <c r="W44" s="249"/>
      <c r="X44" s="256" t="s">
        <v>751</v>
      </c>
      <c r="Z44" s="253" t="s">
        <v>751</v>
      </c>
      <c r="AA44" s="255" t="s">
        <v>751</v>
      </c>
    </row>
    <row r="45" spans="1:27" ht="33" customHeight="1" thickBot="1" x14ac:dyDescent="0.3">
      <c r="A45" s="355"/>
      <c r="B45" s="355"/>
      <c r="C45" s="355"/>
      <c r="D45" s="129"/>
      <c r="E45" s="129">
        <v>2</v>
      </c>
      <c r="F45" s="87" t="s">
        <v>278</v>
      </c>
      <c r="G45" s="99" t="s">
        <v>991</v>
      </c>
      <c r="H45" s="99"/>
      <c r="I45" s="88"/>
      <c r="J45" s="64"/>
      <c r="K45" s="64"/>
      <c r="L45" s="75"/>
      <c r="M45" s="87"/>
      <c r="N45" s="99" t="s">
        <v>1383</v>
      </c>
      <c r="P45" s="458"/>
      <c r="Q45" s="441"/>
      <c r="R45" s="441"/>
      <c r="S45" s="459"/>
      <c r="U45" s="257">
        <v>-1</v>
      </c>
      <c r="V45" s="259">
        <v>-1</v>
      </c>
      <c r="W45" s="249"/>
      <c r="X45" s="260">
        <v>-1</v>
      </c>
      <c r="Z45" s="257">
        <v>-1</v>
      </c>
      <c r="AA45" s="259">
        <v>-1</v>
      </c>
    </row>
  </sheetData>
  <mergeCells count="31">
    <mergeCell ref="U1:V1"/>
    <mergeCell ref="Z1:AA1"/>
    <mergeCell ref="P2:S2"/>
    <mergeCell ref="A38:A39"/>
    <mergeCell ref="B38:B39"/>
    <mergeCell ref="I3:M3"/>
    <mergeCell ref="B12:B16"/>
    <mergeCell ref="B18:B23"/>
    <mergeCell ref="B25:B30"/>
    <mergeCell ref="C7:C10"/>
    <mergeCell ref="B7:B10"/>
    <mergeCell ref="A32:A33"/>
    <mergeCell ref="B32:B33"/>
    <mergeCell ref="A35:A36"/>
    <mergeCell ref="B35:B36"/>
    <mergeCell ref="A44:A45"/>
    <mergeCell ref="B44:B45"/>
    <mergeCell ref="C44:C45"/>
    <mergeCell ref="A7:A10"/>
    <mergeCell ref="A12:A16"/>
    <mergeCell ref="A18:A23"/>
    <mergeCell ref="A25:A30"/>
    <mergeCell ref="C12:C16"/>
    <mergeCell ref="C18:C23"/>
    <mergeCell ref="C25:C30"/>
    <mergeCell ref="C32:C33"/>
    <mergeCell ref="C38:C39"/>
    <mergeCell ref="C41:C42"/>
    <mergeCell ref="C35:C36"/>
    <mergeCell ref="A41:A42"/>
    <mergeCell ref="B41:B42"/>
  </mergeCells>
  <conditionalFormatting sqref="U4:W5">
    <cfRule type="cellIs" dxfId="122" priority="126" operator="equal">
      <formula>-1</formula>
    </cfRule>
  </conditionalFormatting>
  <conditionalFormatting sqref="U4:W5">
    <cfRule type="cellIs" dxfId="121" priority="125" operator="equal">
      <formula>"N"</formula>
    </cfRule>
  </conditionalFormatting>
  <conditionalFormatting sqref="U44">
    <cfRule type="cellIs" dxfId="120" priority="10" operator="equal">
      <formula>-1</formula>
    </cfRule>
  </conditionalFormatting>
  <conditionalFormatting sqref="U44">
    <cfRule type="cellIs" dxfId="119" priority="9" operator="equal">
      <formula>"N"</formula>
    </cfRule>
  </conditionalFormatting>
  <conditionalFormatting sqref="AA41">
    <cfRule type="cellIs" dxfId="118" priority="12" operator="equal">
      <formula>-1</formula>
    </cfRule>
  </conditionalFormatting>
  <conditionalFormatting sqref="AA41">
    <cfRule type="cellIs" dxfId="117" priority="11" operator="equal">
      <formula>"N"</formula>
    </cfRule>
  </conditionalFormatting>
  <conditionalFormatting sqref="X4">
    <cfRule type="cellIs" dxfId="116" priority="114" operator="equal">
      <formula>-1</formula>
    </cfRule>
  </conditionalFormatting>
  <conditionalFormatting sqref="X4">
    <cfRule type="cellIs" dxfId="115" priority="113" operator="equal">
      <formula>"N"</formula>
    </cfRule>
  </conditionalFormatting>
  <conditionalFormatting sqref="X5">
    <cfRule type="cellIs" dxfId="114" priority="112" operator="equal">
      <formula>-1</formula>
    </cfRule>
  </conditionalFormatting>
  <conditionalFormatting sqref="X5">
    <cfRule type="cellIs" dxfId="113" priority="111" operator="equal">
      <formula>"N"</formula>
    </cfRule>
  </conditionalFormatting>
  <conditionalFormatting sqref="Z4">
    <cfRule type="cellIs" dxfId="112" priority="110" operator="equal">
      <formula>-1</formula>
    </cfRule>
  </conditionalFormatting>
  <conditionalFormatting sqref="Z4">
    <cfRule type="cellIs" dxfId="111" priority="109" operator="equal">
      <formula>"N"</formula>
    </cfRule>
  </conditionalFormatting>
  <conditionalFormatting sqref="AA4">
    <cfRule type="cellIs" dxfId="110" priority="108" operator="equal">
      <formula>-1</formula>
    </cfRule>
  </conditionalFormatting>
  <conditionalFormatting sqref="AA4">
    <cfRule type="cellIs" dxfId="109" priority="107" operator="equal">
      <formula>"N"</formula>
    </cfRule>
  </conditionalFormatting>
  <conditionalFormatting sqref="Z5">
    <cfRule type="cellIs" dxfId="108" priority="106" operator="equal">
      <formula>-1</formula>
    </cfRule>
  </conditionalFormatting>
  <conditionalFormatting sqref="Z5">
    <cfRule type="cellIs" dxfId="107" priority="105" operator="equal">
      <formula>"N"</formula>
    </cfRule>
  </conditionalFormatting>
  <conditionalFormatting sqref="AA5">
    <cfRule type="cellIs" dxfId="106" priority="104" operator="equal">
      <formula>-1</formula>
    </cfRule>
  </conditionalFormatting>
  <conditionalFormatting sqref="AA5">
    <cfRule type="cellIs" dxfId="105" priority="103" operator="equal">
      <formula>"N"</formula>
    </cfRule>
  </conditionalFormatting>
  <conditionalFormatting sqref="U8:W11 U13:W17 U19:W24 U26:W31 U33:W34 U36:W37 U39:W40 U42:W43 U45:W45">
    <cfRule type="cellIs" dxfId="104" priority="102" operator="equal">
      <formula>-1</formula>
    </cfRule>
  </conditionalFormatting>
  <conditionalFormatting sqref="U8:W11 U13:W17 U19:W24 U26:W31 U33:W34 U36:W37 U39:W40 U42:W43 U45:W45">
    <cfRule type="cellIs" dxfId="103" priority="101" operator="equal">
      <formula>"N"</formula>
    </cfRule>
  </conditionalFormatting>
  <conditionalFormatting sqref="X9 X11 X13 X15 X17 X19 X21 X23 X27 X29 X31 X33 X37 X39 X43 X45">
    <cfRule type="cellIs" dxfId="102" priority="100" operator="equal">
      <formula>-1</formula>
    </cfRule>
  </conditionalFormatting>
  <conditionalFormatting sqref="X9 X11 X13 X15 X17 X19 X21 X23 X27 X29 X31 X33 X37 X39 X43 X45">
    <cfRule type="cellIs" dxfId="101" priority="99" operator="equal">
      <formula>"N"</formula>
    </cfRule>
  </conditionalFormatting>
  <conditionalFormatting sqref="X8 X10 X14 X16 X20 X22 X24 X26 X28 X30 X34 X36 X40 X42">
    <cfRule type="cellIs" dxfId="100" priority="98" operator="equal">
      <formula>-1</formula>
    </cfRule>
  </conditionalFormatting>
  <conditionalFormatting sqref="X8 X10 X14 X16 X20 X22 X24 X26 X28 X30 X34 X36 X40 X42">
    <cfRule type="cellIs" dxfId="99" priority="97" operator="equal">
      <formula>"N"</formula>
    </cfRule>
  </conditionalFormatting>
  <conditionalFormatting sqref="AA44">
    <cfRule type="cellIs" dxfId="98" priority="1" operator="equal">
      <formula>"N"</formula>
    </cfRule>
  </conditionalFormatting>
  <conditionalFormatting sqref="Z8:Z11 Z13:Z17 Z19:Z24 Z26:Z31 Z33:Z34 Z36:Z37 Z39:Z40 Z42:Z43 Z45">
    <cfRule type="cellIs" dxfId="97" priority="96" operator="equal">
      <formula>-1</formula>
    </cfRule>
  </conditionalFormatting>
  <conditionalFormatting sqref="Z8:Z11 Z13:Z17 Z19:Z24 Z26:Z31 Z33:Z34 Z36:Z37 Z39:Z40 Z42:Z43 Z45">
    <cfRule type="cellIs" dxfId="96" priority="95" operator="equal">
      <formula>"N"</formula>
    </cfRule>
  </conditionalFormatting>
  <conditionalFormatting sqref="AA9 AA11 AA13 AA15 AA17 AA19 AA21 AA23 AA27 AA29 AA31 AA33 AA37 AA39 AA43 AA45">
    <cfRule type="cellIs" dxfId="95" priority="94" operator="equal">
      <formula>-1</formula>
    </cfRule>
  </conditionalFormatting>
  <conditionalFormatting sqref="AA9 AA11 AA13 AA15 AA17 AA19 AA21 AA23 AA27 AA29 AA31 AA33 AA37 AA39 AA43 AA45">
    <cfRule type="cellIs" dxfId="94" priority="93" operator="equal">
      <formula>"N"</formula>
    </cfRule>
  </conditionalFormatting>
  <conditionalFormatting sqref="AA8 AA10 AA14 AA16 AA20 AA22 AA24 AA26 AA28 AA30 AA34 AA36 AA40 AA42">
    <cfRule type="cellIs" dxfId="93" priority="92" operator="equal">
      <formula>-1</formula>
    </cfRule>
  </conditionalFormatting>
  <conditionalFormatting sqref="AA8 AA10 AA14 AA16 AA20 AA22 AA24 AA26 AA28 AA30 AA34 AA36 AA40 AA42">
    <cfRule type="cellIs" dxfId="92" priority="91" operator="equal">
      <formula>"N"</formula>
    </cfRule>
  </conditionalFormatting>
  <conditionalFormatting sqref="U7">
    <cfRule type="cellIs" dxfId="91" priority="90" operator="equal">
      <formula>-1</formula>
    </cfRule>
  </conditionalFormatting>
  <conditionalFormatting sqref="U7">
    <cfRule type="cellIs" dxfId="90" priority="89" operator="equal">
      <formula>"N"</formula>
    </cfRule>
  </conditionalFormatting>
  <conditionalFormatting sqref="Z7">
    <cfRule type="cellIs" dxfId="89" priority="88" operator="equal">
      <formula>-1</formula>
    </cfRule>
  </conditionalFormatting>
  <conditionalFormatting sqref="Z7">
    <cfRule type="cellIs" dxfId="88" priority="87" operator="equal">
      <formula>"N"</formula>
    </cfRule>
  </conditionalFormatting>
  <conditionalFormatting sqref="V7:W7">
    <cfRule type="cellIs" dxfId="87" priority="86" operator="equal">
      <formula>-1</formula>
    </cfRule>
  </conditionalFormatting>
  <conditionalFormatting sqref="V7:W7">
    <cfRule type="cellIs" dxfId="86" priority="85" operator="equal">
      <formula>"N"</formula>
    </cfRule>
  </conditionalFormatting>
  <conditionalFormatting sqref="X7">
    <cfRule type="cellIs" dxfId="85" priority="84" operator="equal">
      <formula>-1</formula>
    </cfRule>
  </conditionalFormatting>
  <conditionalFormatting sqref="X7">
    <cfRule type="cellIs" dxfId="84" priority="83" operator="equal">
      <formula>"N"</formula>
    </cfRule>
  </conditionalFormatting>
  <conditionalFormatting sqref="AA7">
    <cfRule type="cellIs" dxfId="83" priority="82" operator="equal">
      <formula>-1</formula>
    </cfRule>
  </conditionalFormatting>
  <conditionalFormatting sqref="AA7">
    <cfRule type="cellIs" dxfId="82" priority="81" operator="equal">
      <formula>"N"</formula>
    </cfRule>
  </conditionalFormatting>
  <conditionalFormatting sqref="U12">
    <cfRule type="cellIs" dxfId="81" priority="80" operator="equal">
      <formula>-1</formula>
    </cfRule>
  </conditionalFormatting>
  <conditionalFormatting sqref="U12">
    <cfRule type="cellIs" dxfId="80" priority="79" operator="equal">
      <formula>"N"</formula>
    </cfRule>
  </conditionalFormatting>
  <conditionalFormatting sqref="V12:W12">
    <cfRule type="cellIs" dxfId="79" priority="78" operator="equal">
      <formula>-1</formula>
    </cfRule>
  </conditionalFormatting>
  <conditionalFormatting sqref="V12:W12">
    <cfRule type="cellIs" dxfId="78" priority="77" operator="equal">
      <formula>"N"</formula>
    </cfRule>
  </conditionalFormatting>
  <conditionalFormatting sqref="X12">
    <cfRule type="cellIs" dxfId="77" priority="76" operator="equal">
      <formula>-1</formula>
    </cfRule>
  </conditionalFormatting>
  <conditionalFormatting sqref="X12">
    <cfRule type="cellIs" dxfId="76" priority="75" operator="equal">
      <formula>"N"</formula>
    </cfRule>
  </conditionalFormatting>
  <conditionalFormatting sqref="Z12">
    <cfRule type="cellIs" dxfId="75" priority="74" operator="equal">
      <formula>-1</formula>
    </cfRule>
  </conditionalFormatting>
  <conditionalFormatting sqref="Z12">
    <cfRule type="cellIs" dxfId="74" priority="73" operator="equal">
      <formula>"N"</formula>
    </cfRule>
  </conditionalFormatting>
  <conditionalFormatting sqref="AA12">
    <cfRule type="cellIs" dxfId="73" priority="72" operator="equal">
      <formula>-1</formula>
    </cfRule>
  </conditionalFormatting>
  <conditionalFormatting sqref="AA12">
    <cfRule type="cellIs" dxfId="72" priority="71" operator="equal">
      <formula>"N"</formula>
    </cfRule>
  </conditionalFormatting>
  <conditionalFormatting sqref="U18">
    <cfRule type="cellIs" dxfId="71" priority="70" operator="equal">
      <formula>-1</formula>
    </cfRule>
  </conditionalFormatting>
  <conditionalFormatting sqref="U18">
    <cfRule type="cellIs" dxfId="70" priority="69" operator="equal">
      <formula>"N"</formula>
    </cfRule>
  </conditionalFormatting>
  <conditionalFormatting sqref="V18:W18">
    <cfRule type="cellIs" dxfId="69" priority="68" operator="equal">
      <formula>-1</formula>
    </cfRule>
  </conditionalFormatting>
  <conditionalFormatting sqref="V18:W18">
    <cfRule type="cellIs" dxfId="68" priority="67" operator="equal">
      <formula>"N"</formula>
    </cfRule>
  </conditionalFormatting>
  <conditionalFormatting sqref="X18">
    <cfRule type="cellIs" dxfId="67" priority="66" operator="equal">
      <formula>-1</formula>
    </cfRule>
  </conditionalFormatting>
  <conditionalFormatting sqref="X18">
    <cfRule type="cellIs" dxfId="66" priority="65" operator="equal">
      <formula>"N"</formula>
    </cfRule>
  </conditionalFormatting>
  <conditionalFormatting sqref="Z18">
    <cfRule type="cellIs" dxfId="65" priority="64" operator="equal">
      <formula>-1</formula>
    </cfRule>
  </conditionalFormatting>
  <conditionalFormatting sqref="Z18">
    <cfRule type="cellIs" dxfId="64" priority="63" operator="equal">
      <formula>"N"</formula>
    </cfRule>
  </conditionalFormatting>
  <conditionalFormatting sqref="AA18">
    <cfRule type="cellIs" dxfId="63" priority="62" operator="equal">
      <formula>-1</formula>
    </cfRule>
  </conditionalFormatting>
  <conditionalFormatting sqref="AA18">
    <cfRule type="cellIs" dxfId="62" priority="61" operator="equal">
      <formula>"N"</formula>
    </cfRule>
  </conditionalFormatting>
  <conditionalFormatting sqref="U25">
    <cfRule type="cellIs" dxfId="61" priority="60" operator="equal">
      <formula>-1</formula>
    </cfRule>
  </conditionalFormatting>
  <conditionalFormatting sqref="U25">
    <cfRule type="cellIs" dxfId="60" priority="59" operator="equal">
      <formula>"N"</formula>
    </cfRule>
  </conditionalFormatting>
  <conditionalFormatting sqref="V25:W25">
    <cfRule type="cellIs" dxfId="59" priority="58" operator="equal">
      <formula>-1</formula>
    </cfRule>
  </conditionalFormatting>
  <conditionalFormatting sqref="V25:W25">
    <cfRule type="cellIs" dxfId="58" priority="57" operator="equal">
      <formula>"N"</formula>
    </cfRule>
  </conditionalFormatting>
  <conditionalFormatting sqref="X25">
    <cfRule type="cellIs" dxfId="57" priority="56" operator="equal">
      <formula>-1</formula>
    </cfRule>
  </conditionalFormatting>
  <conditionalFormatting sqref="X25">
    <cfRule type="cellIs" dxfId="56" priority="55" operator="equal">
      <formula>"N"</formula>
    </cfRule>
  </conditionalFormatting>
  <conditionalFormatting sqref="Z25">
    <cfRule type="cellIs" dxfId="55" priority="54" operator="equal">
      <formula>-1</formula>
    </cfRule>
  </conditionalFormatting>
  <conditionalFormatting sqref="Z25">
    <cfRule type="cellIs" dxfId="54" priority="53" operator="equal">
      <formula>"N"</formula>
    </cfRule>
  </conditionalFormatting>
  <conditionalFormatting sqref="AA25">
    <cfRule type="cellIs" dxfId="53" priority="52" operator="equal">
      <formula>-1</formula>
    </cfRule>
  </conditionalFormatting>
  <conditionalFormatting sqref="AA25">
    <cfRule type="cellIs" dxfId="52" priority="51" operator="equal">
      <formula>"N"</formula>
    </cfRule>
  </conditionalFormatting>
  <conditionalFormatting sqref="U32">
    <cfRule type="cellIs" dxfId="51" priority="50" operator="equal">
      <formula>-1</formula>
    </cfRule>
  </conditionalFormatting>
  <conditionalFormatting sqref="U32">
    <cfRule type="cellIs" dxfId="50" priority="49" operator="equal">
      <formula>"N"</formula>
    </cfRule>
  </conditionalFormatting>
  <conditionalFormatting sqref="V32:W32">
    <cfRule type="cellIs" dxfId="49" priority="48" operator="equal">
      <formula>-1</formula>
    </cfRule>
  </conditionalFormatting>
  <conditionalFormatting sqref="V32:W32">
    <cfRule type="cellIs" dxfId="48" priority="47" operator="equal">
      <formula>"N"</formula>
    </cfRule>
  </conditionalFormatting>
  <conditionalFormatting sqref="X32">
    <cfRule type="cellIs" dxfId="47" priority="46" operator="equal">
      <formula>-1</formula>
    </cfRule>
  </conditionalFormatting>
  <conditionalFormatting sqref="X32">
    <cfRule type="cellIs" dxfId="46" priority="45" operator="equal">
      <formula>"N"</formula>
    </cfRule>
  </conditionalFormatting>
  <conditionalFormatting sqref="Z32">
    <cfRule type="cellIs" dxfId="45" priority="44" operator="equal">
      <formula>-1</formula>
    </cfRule>
  </conditionalFormatting>
  <conditionalFormatting sqref="Z32">
    <cfRule type="cellIs" dxfId="44" priority="43" operator="equal">
      <formula>"N"</formula>
    </cfRule>
  </conditionalFormatting>
  <conditionalFormatting sqref="AA32">
    <cfRule type="cellIs" dxfId="43" priority="42" operator="equal">
      <formula>-1</formula>
    </cfRule>
  </conditionalFormatting>
  <conditionalFormatting sqref="AA32">
    <cfRule type="cellIs" dxfId="42" priority="41" operator="equal">
      <formula>"N"</formula>
    </cfRule>
  </conditionalFormatting>
  <conditionalFormatting sqref="U35">
    <cfRule type="cellIs" dxfId="41" priority="40" operator="equal">
      <formula>-1</formula>
    </cfRule>
  </conditionalFormatting>
  <conditionalFormatting sqref="U35">
    <cfRule type="cellIs" dxfId="40" priority="39" operator="equal">
      <formula>"N"</formula>
    </cfRule>
  </conditionalFormatting>
  <conditionalFormatting sqref="V35:W35">
    <cfRule type="cellIs" dxfId="39" priority="38" operator="equal">
      <formula>-1</formula>
    </cfRule>
  </conditionalFormatting>
  <conditionalFormatting sqref="V35:W35">
    <cfRule type="cellIs" dxfId="38" priority="37" operator="equal">
      <formula>"N"</formula>
    </cfRule>
  </conditionalFormatting>
  <conditionalFormatting sqref="X35">
    <cfRule type="cellIs" dxfId="37" priority="36" operator="equal">
      <formula>-1</formula>
    </cfRule>
  </conditionalFormatting>
  <conditionalFormatting sqref="X35">
    <cfRule type="cellIs" dxfId="36" priority="35" operator="equal">
      <formula>"N"</formula>
    </cfRule>
  </conditionalFormatting>
  <conditionalFormatting sqref="Z35">
    <cfRule type="cellIs" dxfId="35" priority="34" operator="equal">
      <formula>-1</formula>
    </cfRule>
  </conditionalFormatting>
  <conditionalFormatting sqref="Z35">
    <cfRule type="cellIs" dxfId="34" priority="33" operator="equal">
      <formula>"N"</formula>
    </cfRule>
  </conditionalFormatting>
  <conditionalFormatting sqref="AA35">
    <cfRule type="cellIs" dxfId="33" priority="32" operator="equal">
      <formula>-1</formula>
    </cfRule>
  </conditionalFormatting>
  <conditionalFormatting sqref="AA35">
    <cfRule type="cellIs" dxfId="32" priority="31" operator="equal">
      <formula>"N"</formula>
    </cfRule>
  </conditionalFormatting>
  <conditionalFormatting sqref="U38">
    <cfRule type="cellIs" dxfId="31" priority="30" operator="equal">
      <formula>-1</formula>
    </cfRule>
  </conditionalFormatting>
  <conditionalFormatting sqref="U38">
    <cfRule type="cellIs" dxfId="30" priority="29" operator="equal">
      <formula>"N"</formula>
    </cfRule>
  </conditionalFormatting>
  <conditionalFormatting sqref="V38:W38">
    <cfRule type="cellIs" dxfId="29" priority="28" operator="equal">
      <formula>-1</formula>
    </cfRule>
  </conditionalFormatting>
  <conditionalFormatting sqref="V38:W38">
    <cfRule type="cellIs" dxfId="28" priority="27" operator="equal">
      <formula>"N"</formula>
    </cfRule>
  </conditionalFormatting>
  <conditionalFormatting sqref="X38">
    <cfRule type="cellIs" dxfId="27" priority="26" operator="equal">
      <formula>-1</formula>
    </cfRule>
  </conditionalFormatting>
  <conditionalFormatting sqref="X38">
    <cfRule type="cellIs" dxfId="26" priority="25" operator="equal">
      <formula>"N"</formula>
    </cfRule>
  </conditionalFormatting>
  <conditionalFormatting sqref="Z38">
    <cfRule type="cellIs" dxfId="25" priority="24" operator="equal">
      <formula>-1</formula>
    </cfRule>
  </conditionalFormatting>
  <conditionalFormatting sqref="Z38">
    <cfRule type="cellIs" dxfId="24" priority="23" operator="equal">
      <formula>"N"</formula>
    </cfRule>
  </conditionalFormatting>
  <conditionalFormatting sqref="AA38">
    <cfRule type="cellIs" dxfId="23" priority="22" operator="equal">
      <formula>-1</formula>
    </cfRule>
  </conditionalFormatting>
  <conditionalFormatting sqref="AA38">
    <cfRule type="cellIs" dxfId="22" priority="21" operator="equal">
      <formula>"N"</formula>
    </cfRule>
  </conditionalFormatting>
  <conditionalFormatting sqref="U41">
    <cfRule type="cellIs" dxfId="21" priority="20" operator="equal">
      <formula>-1</formula>
    </cfRule>
  </conditionalFormatting>
  <conditionalFormatting sqref="U41">
    <cfRule type="cellIs" dxfId="20" priority="19" operator="equal">
      <formula>"N"</formula>
    </cfRule>
  </conditionalFormatting>
  <conditionalFormatting sqref="V41:W41">
    <cfRule type="cellIs" dxfId="19" priority="18" operator="equal">
      <formula>-1</formula>
    </cfRule>
  </conditionalFormatting>
  <conditionalFormatting sqref="V41:W41">
    <cfRule type="cellIs" dxfId="18" priority="17" operator="equal">
      <formula>"N"</formula>
    </cfRule>
  </conditionalFormatting>
  <conditionalFormatting sqref="X41">
    <cfRule type="cellIs" dxfId="17" priority="16" operator="equal">
      <formula>-1</formula>
    </cfRule>
  </conditionalFormatting>
  <conditionalFormatting sqref="X41">
    <cfRule type="cellIs" dxfId="16" priority="15" operator="equal">
      <formula>"N"</formula>
    </cfRule>
  </conditionalFormatting>
  <conditionalFormatting sqref="Z41">
    <cfRule type="cellIs" dxfId="15" priority="14" operator="equal">
      <formula>-1</formula>
    </cfRule>
  </conditionalFormatting>
  <conditionalFormatting sqref="Z41">
    <cfRule type="cellIs" dxfId="14" priority="13" operator="equal">
      <formula>"N"</formula>
    </cfRule>
  </conditionalFormatting>
  <conditionalFormatting sqref="V44:W44">
    <cfRule type="cellIs" dxfId="13" priority="8" operator="equal">
      <formula>-1</formula>
    </cfRule>
  </conditionalFormatting>
  <conditionalFormatting sqref="V44:W44">
    <cfRule type="cellIs" dxfId="12" priority="7" operator="equal">
      <formula>"N"</formula>
    </cfRule>
  </conditionalFormatting>
  <conditionalFormatting sqref="X44">
    <cfRule type="cellIs" dxfId="11" priority="6" operator="equal">
      <formula>-1</formula>
    </cfRule>
  </conditionalFormatting>
  <conditionalFormatting sqref="X44">
    <cfRule type="cellIs" dxfId="10" priority="5" operator="equal">
      <formula>"N"</formula>
    </cfRule>
  </conditionalFormatting>
  <conditionalFormatting sqref="Z44">
    <cfRule type="cellIs" dxfId="9" priority="4" operator="equal">
      <formula>-1</formula>
    </cfRule>
  </conditionalFormatting>
  <conditionalFormatting sqref="Z44">
    <cfRule type="cellIs" dxfId="8" priority="3" operator="equal">
      <formula>"N"</formula>
    </cfRule>
  </conditionalFormatting>
  <conditionalFormatting sqref="AA44">
    <cfRule type="cellIs" dxfId="7" priority="2" operator="equal">
      <formula>-1</formula>
    </cfRule>
  </conditionalFormatting>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'Participant Test Partners'!$O$2:$O$6</xm:f>
          </x14:formula1>
          <xm:sqref>U4:X5 Z4:AA5 Z7:AA45 U7:X45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8"/>
  <sheetViews>
    <sheetView workbookViewId="0">
      <pane xSplit="6" ySplit="3" topLeftCell="P4" activePane="bottomRight" state="frozen"/>
      <selection pane="topRight" activeCell="G1" sqref="G1"/>
      <selection pane="bottomLeft" activeCell="A4" sqref="A4"/>
      <selection pane="bottomRight" activeCell="AQ2" sqref="AQ2:AW3"/>
    </sheetView>
  </sheetViews>
  <sheetFormatPr defaultRowHeight="15" x14ac:dyDescent="0.25"/>
  <cols>
    <col min="1" max="1" width="34.85546875" style="264" customWidth="1"/>
    <col min="2" max="2" width="13.140625" style="264" customWidth="1"/>
    <col min="3" max="3" width="11.5703125" style="264" customWidth="1"/>
    <col min="4" max="4" width="14.42578125" style="264" customWidth="1"/>
    <col min="5" max="5" width="7.140625" style="264" customWidth="1"/>
    <col min="6" max="6" width="46.42578125" style="91" customWidth="1"/>
    <col min="7" max="7" width="9" style="91" customWidth="1"/>
    <col min="8" max="8" width="16.28515625" style="264" customWidth="1"/>
    <col min="9" max="9" width="18.140625" style="190" customWidth="1"/>
    <col min="10" max="10" width="31.140625" style="222" customWidth="1"/>
    <col min="11" max="11" width="8.85546875" style="243" customWidth="1"/>
    <col min="12" max="12" width="12.28515625" style="222" customWidth="1"/>
    <col min="13" max="13" width="10.5703125" style="222" customWidth="1"/>
    <col min="14" max="15" width="10.85546875" style="222" customWidth="1"/>
    <col min="16" max="16" width="8.85546875" style="243" customWidth="1"/>
    <col min="17" max="33" width="5.7109375" style="222" customWidth="1"/>
    <col min="34" max="38" width="5.7109375" style="223" customWidth="1"/>
    <col min="39" max="41" width="9.140625" style="223"/>
    <col min="42" max="42" width="9.140625" style="240"/>
    <col min="43" max="49" width="5.7109375" style="222" customWidth="1"/>
    <col min="50" max="50" width="9.140625" style="262"/>
    <col min="51" max="51" width="9.5703125" style="264" customWidth="1"/>
    <col min="52" max="16384" width="9.140625" style="264"/>
  </cols>
  <sheetData>
    <row r="1" spans="1:51" ht="90.75" customHeight="1" thickBot="1" x14ac:dyDescent="0.3">
      <c r="A1" s="82" t="s">
        <v>997</v>
      </c>
      <c r="B1" s="82" t="s">
        <v>1146</v>
      </c>
      <c r="C1" s="82" t="s">
        <v>1153</v>
      </c>
      <c r="D1" s="82" t="s">
        <v>958</v>
      </c>
      <c r="E1" s="82" t="s">
        <v>998</v>
      </c>
      <c r="F1" s="82" t="s">
        <v>1148</v>
      </c>
      <c r="G1" s="82" t="s">
        <v>455</v>
      </c>
      <c r="H1" s="161" t="s">
        <v>956</v>
      </c>
      <c r="I1" s="161" t="s">
        <v>1128</v>
      </c>
      <c r="J1" s="342" t="s">
        <v>1289</v>
      </c>
      <c r="K1" s="271"/>
      <c r="L1" s="411" t="s">
        <v>1433</v>
      </c>
      <c r="M1" s="412"/>
      <c r="N1" s="412"/>
      <c r="O1" s="413"/>
      <c r="P1" s="271"/>
      <c r="Q1" s="411" t="s">
        <v>1214</v>
      </c>
      <c r="R1" s="412"/>
      <c r="S1" s="412"/>
      <c r="T1" s="412"/>
      <c r="U1" s="413"/>
      <c r="V1" s="247" t="s">
        <v>1226</v>
      </c>
      <c r="W1" s="411" t="s">
        <v>1233</v>
      </c>
      <c r="X1" s="412"/>
      <c r="Y1" s="412"/>
      <c r="Z1" s="412"/>
      <c r="AA1" s="412"/>
      <c r="AB1" s="412"/>
      <c r="AC1" s="412"/>
      <c r="AD1" s="413"/>
      <c r="AE1" s="247" t="s">
        <v>1229</v>
      </c>
      <c r="AF1" s="411" t="s">
        <v>1192</v>
      </c>
      <c r="AG1" s="412"/>
      <c r="AH1" s="413"/>
      <c r="AI1" s="411" t="s">
        <v>1201</v>
      </c>
      <c r="AJ1" s="412"/>
      <c r="AK1" s="412"/>
      <c r="AL1" s="413"/>
      <c r="AM1" s="247" t="s">
        <v>1209</v>
      </c>
      <c r="AO1" s="431" t="s">
        <v>1430</v>
      </c>
      <c r="AP1" s="299"/>
      <c r="AQ1" s="432" t="s">
        <v>1431</v>
      </c>
      <c r="AR1" s="433"/>
      <c r="AS1" s="433"/>
      <c r="AT1" s="433"/>
      <c r="AU1" s="433"/>
      <c r="AV1" s="433"/>
      <c r="AW1" s="434"/>
      <c r="AY1" s="263" t="s">
        <v>1163</v>
      </c>
    </row>
    <row r="2" spans="1:51" s="93" customFormat="1" ht="39" thickBot="1" x14ac:dyDescent="0.3">
      <c r="A2" s="82"/>
      <c r="B2" s="82"/>
      <c r="C2" s="82"/>
      <c r="D2" s="82"/>
      <c r="E2" s="82"/>
      <c r="F2" s="82"/>
      <c r="G2" s="82"/>
      <c r="H2" s="161"/>
      <c r="I2" s="161"/>
      <c r="J2" s="269"/>
      <c r="K2" s="272"/>
      <c r="L2" s="287" t="str">
        <f>'Participant Registration'!Y4</f>
        <v>Group 1 - SA</v>
      </c>
      <c r="M2" s="290" t="str">
        <f>'Participant Registration'!Z4</f>
        <v>Group 2 - VIC</v>
      </c>
      <c r="N2" s="267" t="str">
        <f>'Participant Registration'!AA4</f>
        <v>Group 3 - TAS</v>
      </c>
      <c r="O2" s="436" t="str">
        <f>'Participant Registration'!AB4</f>
        <v>Group 4 -QLD</v>
      </c>
      <c r="P2" s="272"/>
      <c r="Q2" s="286" t="s">
        <v>1217</v>
      </c>
      <c r="R2" s="290" t="s">
        <v>1220</v>
      </c>
      <c r="S2" s="429" t="s">
        <v>1221</v>
      </c>
      <c r="T2" s="288" t="s">
        <v>1222</v>
      </c>
      <c r="U2" s="289" t="s">
        <v>1224</v>
      </c>
      <c r="V2" s="269" t="s">
        <v>1228</v>
      </c>
      <c r="W2" s="286" t="s">
        <v>1235</v>
      </c>
      <c r="X2" s="290" t="s">
        <v>1235</v>
      </c>
      <c r="Y2" s="290" t="s">
        <v>1237</v>
      </c>
      <c r="Z2" s="290" t="s">
        <v>1238</v>
      </c>
      <c r="AA2" s="290" t="s">
        <v>1239</v>
      </c>
      <c r="AB2" s="290" t="s">
        <v>1239</v>
      </c>
      <c r="AC2" s="290" t="s">
        <v>1240</v>
      </c>
      <c r="AD2" s="291" t="s">
        <v>1241</v>
      </c>
      <c r="AE2" s="292" t="s">
        <v>1231</v>
      </c>
      <c r="AF2" s="287" t="s">
        <v>1194</v>
      </c>
      <c r="AG2" s="293" t="s">
        <v>1198</v>
      </c>
      <c r="AH2" s="294" t="s">
        <v>1200</v>
      </c>
      <c r="AI2" s="287" t="s">
        <v>1203</v>
      </c>
      <c r="AJ2" s="288" t="s">
        <v>1203</v>
      </c>
      <c r="AK2" s="288" t="s">
        <v>1207</v>
      </c>
      <c r="AL2" s="289" t="s">
        <v>1208</v>
      </c>
      <c r="AM2" s="292" t="s">
        <v>1265</v>
      </c>
      <c r="AN2" s="240"/>
      <c r="AO2" s="430" t="s">
        <v>1244</v>
      </c>
      <c r="AP2" s="272"/>
      <c r="AQ2" s="435" t="s">
        <v>1259</v>
      </c>
      <c r="AR2" s="429" t="s">
        <v>1259</v>
      </c>
      <c r="AS2" s="429" t="s">
        <v>1262</v>
      </c>
      <c r="AT2" s="429" t="s">
        <v>1261</v>
      </c>
      <c r="AU2" s="429" t="s">
        <v>1255</v>
      </c>
      <c r="AV2" s="429" t="s">
        <v>1263</v>
      </c>
      <c r="AW2" s="436" t="s">
        <v>1260</v>
      </c>
      <c r="AX2" s="265"/>
    </row>
    <row r="3" spans="1:51" s="93" customFormat="1" ht="26.25" thickBot="1" x14ac:dyDescent="0.3">
      <c r="A3" s="285"/>
      <c r="B3" s="285"/>
      <c r="C3" s="285"/>
      <c r="D3" s="295"/>
      <c r="E3" s="295"/>
      <c r="F3" s="285"/>
      <c r="G3" s="296"/>
      <c r="H3" s="285"/>
      <c r="I3" s="295"/>
      <c r="J3" s="269"/>
      <c r="K3" s="272"/>
      <c r="L3" s="287"/>
      <c r="M3" s="290"/>
      <c r="N3" s="267"/>
      <c r="O3" s="436"/>
      <c r="P3" s="272"/>
      <c r="Q3" s="286"/>
      <c r="R3" s="290"/>
      <c r="S3" s="429"/>
      <c r="T3" s="288"/>
      <c r="U3" s="289"/>
      <c r="V3" s="268"/>
      <c r="W3" s="286" t="s">
        <v>671</v>
      </c>
      <c r="X3" s="290" t="s">
        <v>1205</v>
      </c>
      <c r="Y3" s="290"/>
      <c r="Z3" s="290"/>
      <c r="AA3" s="290" t="s">
        <v>671</v>
      </c>
      <c r="AB3" s="290" t="s">
        <v>1205</v>
      </c>
      <c r="AC3" s="290"/>
      <c r="AD3" s="291"/>
      <c r="AE3" s="292"/>
      <c r="AF3" s="287"/>
      <c r="AG3" s="293"/>
      <c r="AH3" s="294"/>
      <c r="AI3" s="287" t="s">
        <v>671</v>
      </c>
      <c r="AJ3" s="288" t="s">
        <v>1205</v>
      </c>
      <c r="AK3" s="288"/>
      <c r="AL3" s="289"/>
      <c r="AM3" s="292"/>
      <c r="AN3" s="240"/>
      <c r="AO3" s="430"/>
      <c r="AP3" s="272"/>
      <c r="AQ3" s="435" t="s">
        <v>671</v>
      </c>
      <c r="AR3" s="429" t="s">
        <v>1395</v>
      </c>
      <c r="AS3" s="429" t="s">
        <v>1199</v>
      </c>
      <c r="AT3" s="429" t="s">
        <v>15</v>
      </c>
      <c r="AU3" s="429" t="s">
        <v>671</v>
      </c>
      <c r="AV3" s="429" t="s">
        <v>1199</v>
      </c>
      <c r="AW3" s="436" t="s">
        <v>15</v>
      </c>
      <c r="AX3" s="265"/>
    </row>
    <row r="4" spans="1:51" s="91" customFormat="1" ht="60" customHeight="1" x14ac:dyDescent="0.25">
      <c r="A4" s="356" t="s">
        <v>1012</v>
      </c>
      <c r="B4" s="354" t="s">
        <v>1011</v>
      </c>
      <c r="C4" s="354" t="s">
        <v>669</v>
      </c>
      <c r="D4" s="95" t="s">
        <v>936</v>
      </c>
      <c r="E4" s="89">
        <v>1</v>
      </c>
      <c r="F4" s="137" t="s">
        <v>1105</v>
      </c>
      <c r="G4" s="83">
        <v>1030</v>
      </c>
      <c r="H4" s="369" t="s">
        <v>1008</v>
      </c>
      <c r="I4" s="331" t="s">
        <v>1128</v>
      </c>
      <c r="J4" s="343" t="s">
        <v>1295</v>
      </c>
      <c r="K4" s="329"/>
      <c r="L4" s="253" t="str">
        <f>VLOOKUP($D4,'Participant Registration'!$X$4:$AB$28,'Participant Registration'!Y$3,0)</f>
        <v>ERMPOWER/AGLE/AES</v>
      </c>
      <c r="M4" s="254" t="str">
        <f>VLOOKUP($D4,'Participant Registration'!$X$4:$AB$28,'Participant Registration'!Z$3,0)</f>
        <v>STANWELL/SOLARIS/PULSE/COVAU</v>
      </c>
      <c r="N4" s="254" t="str">
        <f>VLOOKUP($D4,'Participant Registration'!$X$4:$AB$28,'Participant Registration'!AA$3,0)</f>
        <v>AURORA</v>
      </c>
      <c r="O4" s="255" t="str">
        <f>VLOOKUP($D4,'Participant Registration'!$X$4:$AB$28,'Participant Registration'!AB$3,0)</f>
        <v>AGLQLD2</v>
      </c>
      <c r="P4" s="329"/>
      <c r="Q4" s="253" t="s">
        <v>751</v>
      </c>
      <c r="R4" s="254" t="s">
        <v>751</v>
      </c>
      <c r="S4" s="254" t="s">
        <v>751</v>
      </c>
      <c r="T4" s="254" t="s">
        <v>751</v>
      </c>
      <c r="U4" s="255" t="s">
        <v>751</v>
      </c>
      <c r="V4" s="255" t="s">
        <v>751</v>
      </c>
      <c r="W4" s="253">
        <v>-1</v>
      </c>
      <c r="X4" s="254">
        <v>-1</v>
      </c>
      <c r="Y4" s="254">
        <v>-1</v>
      </c>
      <c r="Z4" s="254">
        <v>-1</v>
      </c>
      <c r="AA4" s="254">
        <v>-1</v>
      </c>
      <c r="AB4" s="254">
        <v>-1</v>
      </c>
      <c r="AC4" s="254">
        <v>-1</v>
      </c>
      <c r="AD4" s="255">
        <v>-1</v>
      </c>
      <c r="AE4" s="256" t="s">
        <v>751</v>
      </c>
      <c r="AF4" s="253" t="s">
        <v>751</v>
      </c>
      <c r="AG4" s="254">
        <v>-1</v>
      </c>
      <c r="AH4" s="255">
        <v>-1</v>
      </c>
      <c r="AI4" s="253">
        <v>-1</v>
      </c>
      <c r="AJ4" s="254">
        <v>-1</v>
      </c>
      <c r="AK4" s="254">
        <v>-1</v>
      </c>
      <c r="AL4" s="255">
        <v>-1</v>
      </c>
      <c r="AM4" s="256" t="s">
        <v>751</v>
      </c>
      <c r="AN4" s="241"/>
      <c r="AO4" s="256" t="s">
        <v>751</v>
      </c>
      <c r="AP4" s="266"/>
      <c r="AQ4" s="253">
        <v>-1</v>
      </c>
      <c r="AR4" s="254">
        <v>-1</v>
      </c>
      <c r="AS4" s="254">
        <v>-1</v>
      </c>
      <c r="AT4" s="254">
        <v>-1</v>
      </c>
      <c r="AU4" s="254">
        <v>-1</v>
      </c>
      <c r="AV4" s="254">
        <v>-1</v>
      </c>
      <c r="AW4" s="255">
        <v>-1</v>
      </c>
      <c r="AX4" s="241"/>
    </row>
    <row r="5" spans="1:51" s="91" customFormat="1" ht="60" x14ac:dyDescent="0.25">
      <c r="A5" s="357"/>
      <c r="B5" s="362"/>
      <c r="C5" s="362"/>
      <c r="D5" s="96" t="s">
        <v>938</v>
      </c>
      <c r="E5" s="90">
        <v>2</v>
      </c>
      <c r="F5" s="98" t="s">
        <v>1050</v>
      </c>
      <c r="G5" s="59">
        <v>1500</v>
      </c>
      <c r="H5" s="377"/>
      <c r="I5" s="332" t="s">
        <v>1128</v>
      </c>
      <c r="J5" s="344" t="s">
        <v>1296</v>
      </c>
      <c r="K5" s="273"/>
      <c r="L5" s="250" t="str">
        <f>VLOOKUP($D5,'Participant Registration'!$X$4:$AB$28,'Participant Registration'!Y$3,0)</f>
        <v>POWMEMDP/ESTAMDP</v>
      </c>
      <c r="M5" s="249" t="str">
        <f>VLOOKUP($D5,'Participant Registration'!$X$4:$AB$28,'Participant Registration'!Z$3,0)</f>
        <v>CPNETMDP/POWERMDP</v>
      </c>
      <c r="N5" s="249" t="str">
        <f>VLOOKUP($D5,'Participant Registration'!$X$4:$AB$28,'Participant Registration'!AA$3,0)</f>
        <v>POWMEMDP</v>
      </c>
      <c r="O5" s="251" t="str">
        <f>VLOOKUP($D5,'Participant Registration'!$X$4:$AB$28,'Participant Registration'!AB$3,0)</f>
        <v>POWMEMDP</v>
      </c>
      <c r="P5" s="273"/>
      <c r="Q5" s="250">
        <v>-1</v>
      </c>
      <c r="R5" s="249">
        <v>-1</v>
      </c>
      <c r="S5" s="249">
        <v>-1</v>
      </c>
      <c r="T5" s="249">
        <v>-1</v>
      </c>
      <c r="U5" s="251">
        <v>-1</v>
      </c>
      <c r="V5" s="251">
        <v>-1</v>
      </c>
      <c r="W5" s="250">
        <v>-1</v>
      </c>
      <c r="X5" s="249">
        <v>-1</v>
      </c>
      <c r="Y5" s="249">
        <v>-1</v>
      </c>
      <c r="Z5" s="249" t="s">
        <v>751</v>
      </c>
      <c r="AA5" s="249">
        <v>-1</v>
      </c>
      <c r="AB5" s="249">
        <v>-1</v>
      </c>
      <c r="AC5" s="249">
        <v>-1</v>
      </c>
      <c r="AD5" s="251" t="s">
        <v>751</v>
      </c>
      <c r="AE5" s="252">
        <v>-1</v>
      </c>
      <c r="AF5" s="250">
        <v>-1</v>
      </c>
      <c r="AG5" s="249" t="s">
        <v>751</v>
      </c>
      <c r="AH5" s="251">
        <v>-1</v>
      </c>
      <c r="AI5" s="250">
        <v>-1</v>
      </c>
      <c r="AJ5" s="249">
        <v>-1</v>
      </c>
      <c r="AK5" s="249">
        <v>-1</v>
      </c>
      <c r="AL5" s="251" t="s">
        <v>751</v>
      </c>
      <c r="AM5" s="252">
        <v>-1</v>
      </c>
      <c r="AN5" s="241"/>
      <c r="AO5" s="252">
        <v>-1</v>
      </c>
      <c r="AP5" s="266"/>
      <c r="AQ5" s="250">
        <v>-1</v>
      </c>
      <c r="AR5" s="249">
        <v>-1</v>
      </c>
      <c r="AS5" s="249">
        <v>-1</v>
      </c>
      <c r="AT5" s="249" t="s">
        <v>751</v>
      </c>
      <c r="AU5" s="249">
        <v>-1</v>
      </c>
      <c r="AV5" s="249">
        <v>-1</v>
      </c>
      <c r="AW5" s="251" t="s">
        <v>751</v>
      </c>
      <c r="AX5" s="241"/>
    </row>
    <row r="6" spans="1:51" s="91" customFormat="1" ht="45" x14ac:dyDescent="0.25">
      <c r="A6" s="357"/>
      <c r="B6" s="362"/>
      <c r="C6" s="362"/>
      <c r="D6" s="96" t="s">
        <v>278</v>
      </c>
      <c r="E6" s="90">
        <v>3</v>
      </c>
      <c r="F6" s="98" t="s">
        <v>1013</v>
      </c>
      <c r="G6" s="59">
        <v>1030</v>
      </c>
      <c r="H6" s="377"/>
      <c r="I6" s="332"/>
      <c r="J6" s="344" t="s">
        <v>1297</v>
      </c>
      <c r="K6" s="273"/>
      <c r="L6" s="250" t="str">
        <f>VLOOKUP($D6,'Participant Registration'!$X$4:$AB$28,'Participant Registration'!Y$3,0)</f>
        <v>AEMO</v>
      </c>
      <c r="M6" s="249" t="str">
        <f>VLOOKUP($D6,'Participant Registration'!$X$4:$AB$28,'Participant Registration'!Z$3,0)</f>
        <v>AEMO</v>
      </c>
      <c r="N6" s="249" t="str">
        <f>VLOOKUP($D6,'Participant Registration'!$X$4:$AB$28,'Participant Registration'!AA$3,0)</f>
        <v>AEMO</v>
      </c>
      <c r="O6" s="251" t="str">
        <f>VLOOKUP($D6,'Participant Registration'!$X$4:$AB$28,'Participant Registration'!AB$3,0)</f>
        <v>AEMO</v>
      </c>
      <c r="P6" s="273"/>
      <c r="Q6" s="250">
        <v>-1</v>
      </c>
      <c r="R6" s="249">
        <v>-1</v>
      </c>
      <c r="S6" s="249">
        <v>-1</v>
      </c>
      <c r="T6" s="249">
        <v>-1</v>
      </c>
      <c r="U6" s="251">
        <v>-1</v>
      </c>
      <c r="V6" s="251">
        <v>-1</v>
      </c>
      <c r="W6" s="250">
        <v>-1</v>
      </c>
      <c r="X6" s="249">
        <v>-1</v>
      </c>
      <c r="Y6" s="249">
        <v>-1</v>
      </c>
      <c r="Z6" s="249">
        <v>-1</v>
      </c>
      <c r="AA6" s="249">
        <v>-1</v>
      </c>
      <c r="AB6" s="249">
        <v>-1</v>
      </c>
      <c r="AC6" s="249">
        <v>-1</v>
      </c>
      <c r="AD6" s="251">
        <v>-1</v>
      </c>
      <c r="AE6" s="252">
        <v>-1</v>
      </c>
      <c r="AF6" s="250">
        <v>-1</v>
      </c>
      <c r="AG6" s="249">
        <v>-1</v>
      </c>
      <c r="AH6" s="251">
        <v>-1</v>
      </c>
      <c r="AI6" s="250">
        <v>-1</v>
      </c>
      <c r="AJ6" s="249">
        <v>-1</v>
      </c>
      <c r="AK6" s="249">
        <v>-1</v>
      </c>
      <c r="AL6" s="251">
        <v>-1</v>
      </c>
      <c r="AM6" s="252">
        <v>-1</v>
      </c>
      <c r="AN6" s="241"/>
      <c r="AO6" s="252">
        <v>-1</v>
      </c>
      <c r="AP6" s="266"/>
      <c r="AQ6" s="250">
        <v>-1</v>
      </c>
      <c r="AR6" s="249">
        <v>-1</v>
      </c>
      <c r="AS6" s="249">
        <v>-1</v>
      </c>
      <c r="AT6" s="249">
        <v>-1</v>
      </c>
      <c r="AU6" s="249">
        <v>-1</v>
      </c>
      <c r="AV6" s="249">
        <v>-1</v>
      </c>
      <c r="AW6" s="251">
        <v>-1</v>
      </c>
      <c r="AX6" s="241"/>
    </row>
    <row r="7" spans="1:51" s="91" customFormat="1" ht="35.25" customHeight="1" thickBot="1" x14ac:dyDescent="0.3">
      <c r="A7" s="358"/>
      <c r="B7" s="355"/>
      <c r="C7" s="355"/>
      <c r="D7" s="97" t="s">
        <v>936</v>
      </c>
      <c r="E7" s="92">
        <v>4</v>
      </c>
      <c r="F7" s="99" t="s">
        <v>1106</v>
      </c>
      <c r="G7" s="84">
        <v>1030</v>
      </c>
      <c r="H7" s="370"/>
      <c r="I7" s="333"/>
      <c r="J7" s="345" t="s">
        <v>1298</v>
      </c>
      <c r="K7" s="330"/>
      <c r="L7" s="257" t="str">
        <f>VLOOKUP($D7,'Participant Registration'!$X$4:$AB$28,'Participant Registration'!Y$3,0)</f>
        <v>ERMPOWER/AGLE/AES</v>
      </c>
      <c r="M7" s="258" t="str">
        <f>VLOOKUP($D7,'Participant Registration'!$X$4:$AB$28,'Participant Registration'!Z$3,0)</f>
        <v>STANWELL/SOLARIS/PULSE/COVAU</v>
      </c>
      <c r="N7" s="258" t="str">
        <f>VLOOKUP($D7,'Participant Registration'!$X$4:$AB$28,'Participant Registration'!AA$3,0)</f>
        <v>AURORA</v>
      </c>
      <c r="O7" s="259" t="str">
        <f>VLOOKUP($D7,'Participant Registration'!$X$4:$AB$28,'Participant Registration'!AB$3,0)</f>
        <v>AGLQLD2</v>
      </c>
      <c r="P7" s="330"/>
      <c r="Q7" s="257" t="s">
        <v>751</v>
      </c>
      <c r="R7" s="258" t="s">
        <v>751</v>
      </c>
      <c r="S7" s="258" t="s">
        <v>751</v>
      </c>
      <c r="T7" s="258" t="s">
        <v>751</v>
      </c>
      <c r="U7" s="259" t="s">
        <v>751</v>
      </c>
      <c r="V7" s="259" t="s">
        <v>751</v>
      </c>
      <c r="W7" s="257">
        <v>-1</v>
      </c>
      <c r="X7" s="258">
        <v>-1</v>
      </c>
      <c r="Y7" s="258">
        <v>-1</v>
      </c>
      <c r="Z7" s="258">
        <v>-1</v>
      </c>
      <c r="AA7" s="258">
        <v>-1</v>
      </c>
      <c r="AB7" s="258">
        <v>-1</v>
      </c>
      <c r="AC7" s="258">
        <v>-1</v>
      </c>
      <c r="AD7" s="259">
        <v>-1</v>
      </c>
      <c r="AE7" s="260" t="s">
        <v>751</v>
      </c>
      <c r="AF7" s="257" t="s">
        <v>751</v>
      </c>
      <c r="AG7" s="258">
        <v>-1</v>
      </c>
      <c r="AH7" s="259">
        <v>-1</v>
      </c>
      <c r="AI7" s="257">
        <v>-1</v>
      </c>
      <c r="AJ7" s="258">
        <v>-1</v>
      </c>
      <c r="AK7" s="258">
        <v>-1</v>
      </c>
      <c r="AL7" s="259">
        <v>-1</v>
      </c>
      <c r="AM7" s="260" t="s">
        <v>751</v>
      </c>
      <c r="AN7" s="241"/>
      <c r="AO7" s="260" t="s">
        <v>751</v>
      </c>
      <c r="AP7" s="266"/>
      <c r="AQ7" s="257">
        <v>-1</v>
      </c>
      <c r="AR7" s="258">
        <v>-1</v>
      </c>
      <c r="AS7" s="258">
        <v>-1</v>
      </c>
      <c r="AT7" s="258">
        <v>-1</v>
      </c>
      <c r="AU7" s="258">
        <v>-1</v>
      </c>
      <c r="AV7" s="258">
        <v>-1</v>
      </c>
      <c r="AW7" s="259">
        <v>-1</v>
      </c>
      <c r="AX7" s="241"/>
    </row>
    <row r="8" spans="1:51" s="91" customFormat="1" ht="15.75" thickBot="1" x14ac:dyDescent="0.3">
      <c r="A8" s="61"/>
      <c r="B8" s="61"/>
      <c r="C8" s="61"/>
      <c r="D8" s="61"/>
      <c r="E8" s="61"/>
      <c r="F8" s="61"/>
      <c r="G8" s="61"/>
      <c r="H8" s="54"/>
      <c r="I8" s="54"/>
      <c r="J8" s="346"/>
      <c r="K8" s="270"/>
      <c r="L8" s="250"/>
      <c r="M8" s="249"/>
      <c r="N8" s="249"/>
      <c r="O8" s="251"/>
      <c r="P8" s="270"/>
      <c r="Q8" s="250"/>
      <c r="R8" s="249"/>
      <c r="S8" s="249"/>
      <c r="T8" s="249"/>
      <c r="U8" s="251"/>
      <c r="V8" s="252"/>
      <c r="W8" s="250"/>
      <c r="X8" s="249"/>
      <c r="Y8" s="249"/>
      <c r="Z8" s="249"/>
      <c r="AA8" s="249"/>
      <c r="AB8" s="249"/>
      <c r="AC8" s="249"/>
      <c r="AD8" s="251"/>
      <c r="AE8" s="252"/>
      <c r="AF8" s="250"/>
      <c r="AG8" s="249"/>
      <c r="AH8" s="251"/>
      <c r="AI8" s="250"/>
      <c r="AJ8" s="249"/>
      <c r="AK8" s="249"/>
      <c r="AL8" s="251"/>
      <c r="AM8" s="252"/>
      <c r="AN8" s="241"/>
      <c r="AO8" s="252"/>
      <c r="AP8" s="266"/>
      <c r="AQ8" s="250"/>
      <c r="AR8" s="249"/>
      <c r="AS8" s="249"/>
      <c r="AT8" s="249"/>
      <c r="AU8" s="249"/>
      <c r="AV8" s="249"/>
      <c r="AW8" s="251"/>
      <c r="AX8" s="241"/>
    </row>
    <row r="9" spans="1:51" s="91" customFormat="1" ht="45" x14ac:dyDescent="0.25">
      <c r="A9" s="371" t="s">
        <v>1107</v>
      </c>
      <c r="B9" s="363" t="s">
        <v>1021</v>
      </c>
      <c r="C9" s="363" t="s">
        <v>9</v>
      </c>
      <c r="D9" s="133" t="s">
        <v>937</v>
      </c>
      <c r="E9" s="89">
        <v>1</v>
      </c>
      <c r="F9" s="133" t="s">
        <v>1043</v>
      </c>
      <c r="G9" s="89">
        <v>3080</v>
      </c>
      <c r="H9" s="369" t="s">
        <v>1008</v>
      </c>
      <c r="I9" s="334" t="s">
        <v>1128</v>
      </c>
      <c r="J9" s="297" t="s">
        <v>1299</v>
      </c>
      <c r="K9" s="277"/>
      <c r="L9" s="253" t="str">
        <f>VLOOKUP($D9,'Participant Registration'!$X$4:$AB$28,'Participant Registration'!Y$3,0)</f>
        <v>UMPLP</v>
      </c>
      <c r="M9" s="254" t="str">
        <f>VLOOKUP($D9,'Participant Registration'!$X$4:$AB$28,'Participant Registration'!Z$3,0)</f>
        <v>CITIPP/POWCP</v>
      </c>
      <c r="N9" s="254" t="str">
        <f>VLOOKUP($D9,'Participant Registration'!$X$4:$AB$28,'Participant Registration'!AA$3,0)</f>
        <v>MISSING</v>
      </c>
      <c r="O9" s="255" t="str">
        <f>VLOOKUP($D9,'Participant Registration'!$X$4:$AB$28,'Participant Registration'!AB$3,0)</f>
        <v>MISSING</v>
      </c>
      <c r="P9" s="277"/>
      <c r="Q9" s="253">
        <v>-1</v>
      </c>
      <c r="R9" s="254">
        <v>-1</v>
      </c>
      <c r="S9" s="254">
        <v>-1</v>
      </c>
      <c r="T9" s="254">
        <v>-1</v>
      </c>
      <c r="U9" s="255">
        <v>-1</v>
      </c>
      <c r="V9" s="256">
        <v>-1</v>
      </c>
      <c r="W9" s="253">
        <v>-1</v>
      </c>
      <c r="X9" s="254" t="s">
        <v>751</v>
      </c>
      <c r="Y9" s="254">
        <v>-1</v>
      </c>
      <c r="Z9" s="254">
        <v>-1</v>
      </c>
      <c r="AA9" s="254">
        <v>-1</v>
      </c>
      <c r="AB9" s="254" t="s">
        <v>751</v>
      </c>
      <c r="AC9" s="254">
        <v>-1</v>
      </c>
      <c r="AD9" s="255">
        <v>-1</v>
      </c>
      <c r="AE9" s="256">
        <v>-1</v>
      </c>
      <c r="AF9" s="253">
        <v>-1</v>
      </c>
      <c r="AG9" s="254">
        <v>-1</v>
      </c>
      <c r="AH9" s="255">
        <v>-1</v>
      </c>
      <c r="AI9" s="253">
        <v>-1</v>
      </c>
      <c r="AJ9" s="254" t="s">
        <v>751</v>
      </c>
      <c r="AK9" s="254">
        <v>-1</v>
      </c>
      <c r="AL9" s="255">
        <v>-1</v>
      </c>
      <c r="AM9" s="256">
        <v>-1</v>
      </c>
      <c r="AN9" s="241"/>
      <c r="AO9" s="256">
        <v>-1</v>
      </c>
      <c r="AP9" s="266"/>
      <c r="AQ9" s="253">
        <v>-1</v>
      </c>
      <c r="AR9" s="254" t="s">
        <v>751</v>
      </c>
      <c r="AS9" s="254">
        <v>-1</v>
      </c>
      <c r="AT9" s="254">
        <v>-1</v>
      </c>
      <c r="AU9" s="254">
        <v>-1</v>
      </c>
      <c r="AV9" s="254">
        <v>-1</v>
      </c>
      <c r="AW9" s="255">
        <v>-1</v>
      </c>
      <c r="AX9" s="241"/>
    </row>
    <row r="10" spans="1:51" s="91" customFormat="1" ht="45" x14ac:dyDescent="0.25">
      <c r="A10" s="372"/>
      <c r="B10" s="364"/>
      <c r="C10" s="364"/>
      <c r="D10" s="98" t="s">
        <v>938</v>
      </c>
      <c r="E10" s="90">
        <v>2</v>
      </c>
      <c r="F10" s="98" t="s">
        <v>1044</v>
      </c>
      <c r="G10" s="100">
        <v>1500</v>
      </c>
      <c r="H10" s="377"/>
      <c r="I10" s="335"/>
      <c r="J10" s="347" t="s">
        <v>1296</v>
      </c>
      <c r="K10" s="274"/>
      <c r="L10" s="250" t="str">
        <f>VLOOKUP($D10,'Participant Registration'!$X$4:$AB$28,'Participant Registration'!Y$3,0)</f>
        <v>POWMEMDP/ESTAMDP</v>
      </c>
      <c r="M10" s="249" t="str">
        <f>VLOOKUP($D10,'Participant Registration'!$X$4:$AB$28,'Participant Registration'!Z$3,0)</f>
        <v>CPNETMDP/POWERMDP</v>
      </c>
      <c r="N10" s="249" t="str">
        <f>VLOOKUP($D10,'Participant Registration'!$X$4:$AB$28,'Participant Registration'!AA$3,0)</f>
        <v>POWMEMDP</v>
      </c>
      <c r="O10" s="251" t="str">
        <f>VLOOKUP($D10,'Participant Registration'!$X$4:$AB$28,'Participant Registration'!AB$3,0)</f>
        <v>POWMEMDP</v>
      </c>
      <c r="P10" s="274"/>
      <c r="Q10" s="250">
        <v>-1</v>
      </c>
      <c r="R10" s="249">
        <v>-1</v>
      </c>
      <c r="S10" s="249">
        <v>-1</v>
      </c>
      <c r="T10" s="249">
        <v>-1</v>
      </c>
      <c r="U10" s="251">
        <v>-1</v>
      </c>
      <c r="V10" s="252">
        <v>-1</v>
      </c>
      <c r="W10" s="250">
        <v>-1</v>
      </c>
      <c r="X10" s="249">
        <v>-1</v>
      </c>
      <c r="Y10" s="249">
        <v>-1</v>
      </c>
      <c r="Z10" s="249" t="s">
        <v>751</v>
      </c>
      <c r="AA10" s="249">
        <v>-1</v>
      </c>
      <c r="AB10" s="249">
        <v>-1</v>
      </c>
      <c r="AC10" s="249">
        <v>-1</v>
      </c>
      <c r="AD10" s="251" t="s">
        <v>751</v>
      </c>
      <c r="AE10" s="252">
        <v>-1</v>
      </c>
      <c r="AF10" s="250">
        <v>-1</v>
      </c>
      <c r="AG10" s="249" t="s">
        <v>751</v>
      </c>
      <c r="AH10" s="251">
        <v>-1</v>
      </c>
      <c r="AI10" s="250">
        <v>-1</v>
      </c>
      <c r="AJ10" s="249">
        <v>-1</v>
      </c>
      <c r="AK10" s="249">
        <v>-1</v>
      </c>
      <c r="AL10" s="251" t="s">
        <v>751</v>
      </c>
      <c r="AM10" s="252">
        <v>-1</v>
      </c>
      <c r="AN10" s="241"/>
      <c r="AO10" s="252">
        <v>-1</v>
      </c>
      <c r="AP10" s="266"/>
      <c r="AQ10" s="250">
        <v>-1</v>
      </c>
      <c r="AR10" s="249">
        <v>-1</v>
      </c>
      <c r="AS10" s="249">
        <v>-1</v>
      </c>
      <c r="AT10" s="249" t="s">
        <v>751</v>
      </c>
      <c r="AU10" s="249">
        <v>-1</v>
      </c>
      <c r="AV10" s="249">
        <v>-1</v>
      </c>
      <c r="AW10" s="251" t="s">
        <v>751</v>
      </c>
      <c r="AX10" s="241"/>
    </row>
    <row r="11" spans="1:51" s="91" customFormat="1" ht="45" x14ac:dyDescent="0.25">
      <c r="A11" s="372"/>
      <c r="B11" s="364"/>
      <c r="C11" s="364"/>
      <c r="D11" s="98" t="s">
        <v>278</v>
      </c>
      <c r="E11" s="90">
        <v>3</v>
      </c>
      <c r="F11" s="98" t="s">
        <v>992</v>
      </c>
      <c r="G11" s="100">
        <v>1500</v>
      </c>
      <c r="H11" s="377"/>
      <c r="I11" s="78"/>
      <c r="J11" s="248" t="s">
        <v>1300</v>
      </c>
      <c r="K11" s="270"/>
      <c r="L11" s="250" t="str">
        <f>VLOOKUP($D11,'Participant Registration'!$X$4:$AB$28,'Participant Registration'!Y$3,0)</f>
        <v>AEMO</v>
      </c>
      <c r="M11" s="249" t="str">
        <f>VLOOKUP($D11,'Participant Registration'!$X$4:$AB$28,'Participant Registration'!Z$3,0)</f>
        <v>AEMO</v>
      </c>
      <c r="N11" s="249" t="str">
        <f>VLOOKUP($D11,'Participant Registration'!$X$4:$AB$28,'Participant Registration'!AA$3,0)</f>
        <v>AEMO</v>
      </c>
      <c r="O11" s="251" t="str">
        <f>VLOOKUP($D11,'Participant Registration'!$X$4:$AB$28,'Participant Registration'!AB$3,0)</f>
        <v>AEMO</v>
      </c>
      <c r="P11" s="270"/>
      <c r="Q11" s="250">
        <v>-1</v>
      </c>
      <c r="R11" s="249">
        <v>-1</v>
      </c>
      <c r="S11" s="249">
        <v>-1</v>
      </c>
      <c r="T11" s="249">
        <v>-1</v>
      </c>
      <c r="U11" s="251">
        <v>-1</v>
      </c>
      <c r="V11" s="252">
        <v>-1</v>
      </c>
      <c r="W11" s="250">
        <v>-1</v>
      </c>
      <c r="X11" s="249">
        <v>-1</v>
      </c>
      <c r="Y11" s="249">
        <v>-1</v>
      </c>
      <c r="Z11" s="249">
        <v>-1</v>
      </c>
      <c r="AA11" s="249">
        <v>-1</v>
      </c>
      <c r="AB11" s="249">
        <v>-1</v>
      </c>
      <c r="AC11" s="249">
        <v>-1</v>
      </c>
      <c r="AD11" s="251">
        <v>-1</v>
      </c>
      <c r="AE11" s="252">
        <v>-1</v>
      </c>
      <c r="AF11" s="250">
        <v>-1</v>
      </c>
      <c r="AG11" s="249">
        <v>-1</v>
      </c>
      <c r="AH11" s="251">
        <v>-1</v>
      </c>
      <c r="AI11" s="250">
        <v>-1</v>
      </c>
      <c r="AJ11" s="249">
        <v>-1</v>
      </c>
      <c r="AK11" s="249">
        <v>-1</v>
      </c>
      <c r="AL11" s="251">
        <v>-1</v>
      </c>
      <c r="AM11" s="252">
        <v>-1</v>
      </c>
      <c r="AN11" s="241"/>
      <c r="AO11" s="252">
        <v>-1</v>
      </c>
      <c r="AP11" s="266"/>
      <c r="AQ11" s="250">
        <v>-1</v>
      </c>
      <c r="AR11" s="249">
        <v>-1</v>
      </c>
      <c r="AS11" s="249">
        <v>-1</v>
      </c>
      <c r="AT11" s="249">
        <v>-1</v>
      </c>
      <c r="AU11" s="249">
        <v>-1</v>
      </c>
      <c r="AV11" s="249">
        <v>-1</v>
      </c>
      <c r="AW11" s="251">
        <v>-1</v>
      </c>
      <c r="AX11" s="241"/>
    </row>
    <row r="12" spans="1:51" s="91" customFormat="1" ht="30" x14ac:dyDescent="0.25">
      <c r="A12" s="372"/>
      <c r="B12" s="364"/>
      <c r="C12" s="364"/>
      <c r="D12" s="98" t="s">
        <v>937</v>
      </c>
      <c r="E12" s="90">
        <v>4</v>
      </c>
      <c r="F12" s="98" t="s">
        <v>1096</v>
      </c>
      <c r="G12" s="90">
        <v>3080</v>
      </c>
      <c r="H12" s="377"/>
      <c r="I12" s="78"/>
      <c r="J12" s="248"/>
      <c r="K12" s="270"/>
      <c r="L12" s="250" t="str">
        <f>VLOOKUP($D12,'Participant Registration'!$X$4:$AB$28,'Participant Registration'!Y$3,0)</f>
        <v>UMPLP</v>
      </c>
      <c r="M12" s="249" t="str">
        <f>VLOOKUP($D12,'Participant Registration'!$X$4:$AB$28,'Participant Registration'!Z$3,0)</f>
        <v>CITIPP/POWCP</v>
      </c>
      <c r="N12" s="249" t="str">
        <f>VLOOKUP($D12,'Participant Registration'!$X$4:$AB$28,'Participant Registration'!AA$3,0)</f>
        <v>MISSING</v>
      </c>
      <c r="O12" s="251" t="str">
        <f>VLOOKUP($D12,'Participant Registration'!$X$4:$AB$28,'Participant Registration'!AB$3,0)</f>
        <v>MISSING</v>
      </c>
      <c r="P12" s="270"/>
      <c r="Q12" s="250">
        <v>-1</v>
      </c>
      <c r="R12" s="249">
        <v>-1</v>
      </c>
      <c r="S12" s="249">
        <v>-1</v>
      </c>
      <c r="T12" s="249">
        <v>-1</v>
      </c>
      <c r="U12" s="251">
        <v>-1</v>
      </c>
      <c r="V12" s="252">
        <v>-1</v>
      </c>
      <c r="W12" s="250">
        <v>-1</v>
      </c>
      <c r="X12" s="249" t="s">
        <v>751</v>
      </c>
      <c r="Y12" s="249">
        <v>-1</v>
      </c>
      <c r="Z12" s="249">
        <v>-1</v>
      </c>
      <c r="AA12" s="249">
        <v>-1</v>
      </c>
      <c r="AB12" s="249" t="s">
        <v>751</v>
      </c>
      <c r="AC12" s="249">
        <v>-1</v>
      </c>
      <c r="AD12" s="251">
        <v>-1</v>
      </c>
      <c r="AE12" s="252">
        <v>-1</v>
      </c>
      <c r="AF12" s="250">
        <v>-1</v>
      </c>
      <c r="AG12" s="249">
        <v>-1</v>
      </c>
      <c r="AH12" s="251">
        <v>-1</v>
      </c>
      <c r="AI12" s="250">
        <v>-1</v>
      </c>
      <c r="AJ12" s="249" t="s">
        <v>751</v>
      </c>
      <c r="AK12" s="249">
        <v>-1</v>
      </c>
      <c r="AL12" s="251">
        <v>-1</v>
      </c>
      <c r="AM12" s="252">
        <v>-1</v>
      </c>
      <c r="AN12" s="241"/>
      <c r="AO12" s="252">
        <v>-1</v>
      </c>
      <c r="AP12" s="266"/>
      <c r="AQ12" s="250">
        <v>-1</v>
      </c>
      <c r="AR12" s="249" t="s">
        <v>751</v>
      </c>
      <c r="AS12" s="249">
        <v>-1</v>
      </c>
      <c r="AT12" s="249">
        <v>-1</v>
      </c>
      <c r="AU12" s="249">
        <v>-1</v>
      </c>
      <c r="AV12" s="249">
        <v>-1</v>
      </c>
      <c r="AW12" s="251">
        <v>-1</v>
      </c>
      <c r="AX12" s="241"/>
    </row>
    <row r="13" spans="1:51" s="91" customFormat="1" ht="30.75" thickBot="1" x14ac:dyDescent="0.3">
      <c r="A13" s="373"/>
      <c r="B13" s="365"/>
      <c r="C13" s="365"/>
      <c r="D13" s="99" t="s">
        <v>939</v>
      </c>
      <c r="E13" s="92">
        <v>5</v>
      </c>
      <c r="F13" s="99" t="s">
        <v>1022</v>
      </c>
      <c r="G13" s="92"/>
      <c r="H13" s="370"/>
      <c r="I13" s="113"/>
      <c r="J13" s="298" t="s">
        <v>1301</v>
      </c>
      <c r="K13" s="276"/>
      <c r="L13" s="257" t="str">
        <f>VLOOKUP($D13,'Participant Registration'!$X$4:$AB$28,'Participant Registration'!Y$3,0)</f>
        <v>UMPLP</v>
      </c>
      <c r="M13" s="258" t="str">
        <f>VLOOKUP($D13,'Participant Registration'!$X$4:$AB$28,'Participant Registration'!Z$3,0)</f>
        <v>CITIPP/POWCP</v>
      </c>
      <c r="N13" s="258" t="str">
        <f>VLOOKUP($D13,'Participant Registration'!$X$4:$AB$28,'Participant Registration'!AA$3,0)</f>
        <v>MISSING</v>
      </c>
      <c r="O13" s="259" t="str">
        <f>VLOOKUP($D13,'Participant Registration'!$X$4:$AB$28,'Participant Registration'!AB$3,0)</f>
        <v>MISSING</v>
      </c>
      <c r="P13" s="276"/>
      <c r="Q13" s="257">
        <v>-1</v>
      </c>
      <c r="R13" s="258">
        <v>-1</v>
      </c>
      <c r="S13" s="258">
        <v>-1</v>
      </c>
      <c r="T13" s="258">
        <v>-1</v>
      </c>
      <c r="U13" s="259">
        <v>-1</v>
      </c>
      <c r="V13" s="260">
        <v>-1</v>
      </c>
      <c r="W13" s="257" t="s">
        <v>751</v>
      </c>
      <c r="X13" s="258">
        <v>-1</v>
      </c>
      <c r="Y13" s="258">
        <v>-1</v>
      </c>
      <c r="Z13" s="258">
        <v>-1</v>
      </c>
      <c r="AA13" s="258" t="s">
        <v>751</v>
      </c>
      <c r="AB13" s="258">
        <v>-1</v>
      </c>
      <c r="AC13" s="258">
        <v>-1</v>
      </c>
      <c r="AD13" s="259">
        <v>-1</v>
      </c>
      <c r="AE13" s="260">
        <v>-1</v>
      </c>
      <c r="AF13" s="257">
        <v>-1</v>
      </c>
      <c r="AG13" s="258">
        <v>-1</v>
      </c>
      <c r="AH13" s="259">
        <v>-1</v>
      </c>
      <c r="AI13" s="257" t="s">
        <v>751</v>
      </c>
      <c r="AJ13" s="258">
        <v>-1</v>
      </c>
      <c r="AK13" s="258">
        <v>-1</v>
      </c>
      <c r="AL13" s="259">
        <v>-1</v>
      </c>
      <c r="AM13" s="260">
        <v>-1</v>
      </c>
      <c r="AN13" s="241"/>
      <c r="AO13" s="260">
        <v>-1</v>
      </c>
      <c r="AP13" s="266"/>
      <c r="AQ13" s="257" t="s">
        <v>751</v>
      </c>
      <c r="AR13" s="258">
        <v>-1</v>
      </c>
      <c r="AS13" s="258">
        <v>-1</v>
      </c>
      <c r="AT13" s="258">
        <v>-1</v>
      </c>
      <c r="AU13" s="258" t="s">
        <v>751</v>
      </c>
      <c r="AV13" s="258">
        <v>-1</v>
      </c>
      <c r="AW13" s="259">
        <v>-1</v>
      </c>
      <c r="AX13" s="241"/>
    </row>
    <row r="14" spans="1:51" s="91" customFormat="1" ht="15.75" thickBot="1" x14ac:dyDescent="0.3">
      <c r="A14" s="61"/>
      <c r="B14" s="61"/>
      <c r="C14" s="61"/>
      <c r="D14" s="61"/>
      <c r="E14" s="61"/>
      <c r="F14" s="61"/>
      <c r="G14" s="61"/>
      <c r="H14" s="54"/>
      <c r="I14" s="54"/>
      <c r="J14" s="346"/>
      <c r="K14" s="270"/>
      <c r="L14" s="250"/>
      <c r="M14" s="249"/>
      <c r="N14" s="249"/>
      <c r="O14" s="251"/>
      <c r="P14" s="270"/>
      <c r="Q14" s="250"/>
      <c r="R14" s="249"/>
      <c r="S14" s="249"/>
      <c r="T14" s="249"/>
      <c r="U14" s="251"/>
      <c r="V14" s="252"/>
      <c r="W14" s="250"/>
      <c r="X14" s="249"/>
      <c r="Y14" s="249"/>
      <c r="Z14" s="249"/>
      <c r="AA14" s="249"/>
      <c r="AB14" s="249"/>
      <c r="AC14" s="249"/>
      <c r="AD14" s="251"/>
      <c r="AE14" s="252"/>
      <c r="AF14" s="250"/>
      <c r="AG14" s="249"/>
      <c r="AH14" s="251"/>
      <c r="AI14" s="250"/>
      <c r="AJ14" s="249"/>
      <c r="AK14" s="249"/>
      <c r="AL14" s="251"/>
      <c r="AM14" s="252"/>
      <c r="AN14" s="241"/>
      <c r="AO14" s="252"/>
      <c r="AP14" s="266"/>
      <c r="AQ14" s="250"/>
      <c r="AR14" s="249"/>
      <c r="AS14" s="249"/>
      <c r="AT14" s="249"/>
      <c r="AU14" s="249"/>
      <c r="AV14" s="249"/>
      <c r="AW14" s="251"/>
      <c r="AX14" s="241"/>
    </row>
    <row r="15" spans="1:51" s="91" customFormat="1" ht="42" customHeight="1" x14ac:dyDescent="0.25">
      <c r="A15" s="354" t="s">
        <v>1045</v>
      </c>
      <c r="B15" s="354" t="s">
        <v>1023</v>
      </c>
      <c r="C15" s="354" t="s">
        <v>9</v>
      </c>
      <c r="D15" s="133" t="s">
        <v>937</v>
      </c>
      <c r="E15" s="89">
        <v>1</v>
      </c>
      <c r="F15" s="133" t="s">
        <v>948</v>
      </c>
      <c r="G15" s="89">
        <v>6800</v>
      </c>
      <c r="H15" s="389" t="s">
        <v>1008</v>
      </c>
      <c r="I15" s="336" t="s">
        <v>1128</v>
      </c>
      <c r="J15" s="297" t="s">
        <v>1302</v>
      </c>
      <c r="K15" s="277"/>
      <c r="L15" s="253" t="str">
        <f>VLOOKUP($D15,'Participant Registration'!$X$4:$AB$28,'Participant Registration'!Y$3,0)</f>
        <v>UMPLP</v>
      </c>
      <c r="M15" s="254" t="str">
        <f>VLOOKUP($D15,'Participant Registration'!$X$4:$AB$28,'Participant Registration'!Z$3,0)</f>
        <v>CITIPP/POWCP</v>
      </c>
      <c r="N15" s="254" t="str">
        <f>VLOOKUP($D15,'Participant Registration'!$X$4:$AB$28,'Participant Registration'!AA$3,0)</f>
        <v>MISSING</v>
      </c>
      <c r="O15" s="255" t="str">
        <f>VLOOKUP($D15,'Participant Registration'!$X$4:$AB$28,'Participant Registration'!AB$3,0)</f>
        <v>MISSING</v>
      </c>
      <c r="P15" s="277"/>
      <c r="Q15" s="253">
        <v>-1</v>
      </c>
      <c r="R15" s="254">
        <v>-1</v>
      </c>
      <c r="S15" s="254">
        <v>-1</v>
      </c>
      <c r="T15" s="254">
        <v>-1</v>
      </c>
      <c r="U15" s="255">
        <v>-1</v>
      </c>
      <c r="V15" s="256">
        <v>-1</v>
      </c>
      <c r="W15" s="253">
        <v>-1</v>
      </c>
      <c r="X15" s="254" t="s">
        <v>751</v>
      </c>
      <c r="Y15" s="254">
        <v>-1</v>
      </c>
      <c r="Z15" s="254">
        <v>-1</v>
      </c>
      <c r="AA15" s="254">
        <v>-1</v>
      </c>
      <c r="AB15" s="254" t="s">
        <v>751</v>
      </c>
      <c r="AC15" s="254">
        <v>-1</v>
      </c>
      <c r="AD15" s="255">
        <v>-1</v>
      </c>
      <c r="AE15" s="256">
        <v>-1</v>
      </c>
      <c r="AF15" s="253">
        <v>-1</v>
      </c>
      <c r="AG15" s="254">
        <v>-1</v>
      </c>
      <c r="AH15" s="255">
        <v>-1</v>
      </c>
      <c r="AI15" s="253">
        <v>-1</v>
      </c>
      <c r="AJ15" s="254" t="s">
        <v>751</v>
      </c>
      <c r="AK15" s="254">
        <v>-1</v>
      </c>
      <c r="AL15" s="255">
        <v>-1</v>
      </c>
      <c r="AM15" s="256">
        <v>-1</v>
      </c>
      <c r="AN15" s="241"/>
      <c r="AO15" s="256">
        <v>-1</v>
      </c>
      <c r="AP15" s="266"/>
      <c r="AQ15" s="253">
        <v>-1</v>
      </c>
      <c r="AR15" s="254" t="s">
        <v>751</v>
      </c>
      <c r="AS15" s="254">
        <v>-1</v>
      </c>
      <c r="AT15" s="254">
        <v>-1</v>
      </c>
      <c r="AU15" s="254">
        <v>-1</v>
      </c>
      <c r="AV15" s="254">
        <v>-1</v>
      </c>
      <c r="AW15" s="255">
        <v>-1</v>
      </c>
      <c r="AX15" s="241"/>
    </row>
    <row r="16" spans="1:51" s="91" customFormat="1" ht="60.75" thickBot="1" x14ac:dyDescent="0.3">
      <c r="A16" s="362"/>
      <c r="B16" s="362"/>
      <c r="C16" s="362"/>
      <c r="D16" s="98" t="s">
        <v>938</v>
      </c>
      <c r="E16" s="91">
        <v>2</v>
      </c>
      <c r="F16" s="139" t="s">
        <v>1050</v>
      </c>
      <c r="G16" s="90">
        <v>1500</v>
      </c>
      <c r="H16" s="390"/>
      <c r="I16" s="90"/>
      <c r="J16" s="248" t="s">
        <v>1296</v>
      </c>
      <c r="K16" s="270"/>
      <c r="L16" s="250" t="str">
        <f>VLOOKUP($D16,'Participant Registration'!$X$4:$AB$28,'Participant Registration'!Y$3,0)</f>
        <v>POWMEMDP/ESTAMDP</v>
      </c>
      <c r="M16" s="249" t="str">
        <f>VLOOKUP($D16,'Participant Registration'!$X$4:$AB$28,'Participant Registration'!Z$3,0)</f>
        <v>CPNETMDP/POWERMDP</v>
      </c>
      <c r="N16" s="249" t="str">
        <f>VLOOKUP($D16,'Participant Registration'!$X$4:$AB$28,'Participant Registration'!AA$3,0)</f>
        <v>POWMEMDP</v>
      </c>
      <c r="O16" s="251" t="str">
        <f>VLOOKUP($D16,'Participant Registration'!$X$4:$AB$28,'Participant Registration'!AB$3,0)</f>
        <v>POWMEMDP</v>
      </c>
      <c r="P16" s="270"/>
      <c r="Q16" s="250">
        <v>-1</v>
      </c>
      <c r="R16" s="249">
        <v>-1</v>
      </c>
      <c r="S16" s="249">
        <v>-1</v>
      </c>
      <c r="T16" s="249">
        <v>-1</v>
      </c>
      <c r="U16" s="251">
        <v>-1</v>
      </c>
      <c r="V16" s="252">
        <v>-1</v>
      </c>
      <c r="W16" s="250">
        <v>-1</v>
      </c>
      <c r="X16" s="249">
        <v>-1</v>
      </c>
      <c r="Y16" s="249">
        <v>-1</v>
      </c>
      <c r="Z16" s="249" t="s">
        <v>751</v>
      </c>
      <c r="AA16" s="249">
        <v>-1</v>
      </c>
      <c r="AB16" s="249">
        <v>-1</v>
      </c>
      <c r="AC16" s="249">
        <v>-1</v>
      </c>
      <c r="AD16" s="251" t="s">
        <v>751</v>
      </c>
      <c r="AE16" s="252">
        <v>-1</v>
      </c>
      <c r="AF16" s="250">
        <v>-1</v>
      </c>
      <c r="AG16" s="249" t="s">
        <v>751</v>
      </c>
      <c r="AH16" s="251">
        <v>-1</v>
      </c>
      <c r="AI16" s="250">
        <v>-1</v>
      </c>
      <c r="AJ16" s="249">
        <v>-1</v>
      </c>
      <c r="AK16" s="249">
        <v>-1</v>
      </c>
      <c r="AL16" s="251" t="s">
        <v>751</v>
      </c>
      <c r="AM16" s="252">
        <v>-1</v>
      </c>
      <c r="AN16" s="241"/>
      <c r="AO16" s="252">
        <v>-1</v>
      </c>
      <c r="AP16" s="266"/>
      <c r="AQ16" s="250">
        <v>-1</v>
      </c>
      <c r="AR16" s="249">
        <v>-1</v>
      </c>
      <c r="AS16" s="249">
        <v>-1</v>
      </c>
      <c r="AT16" s="249" t="s">
        <v>751</v>
      </c>
      <c r="AU16" s="249">
        <v>-1</v>
      </c>
      <c r="AV16" s="249">
        <v>-1</v>
      </c>
      <c r="AW16" s="251" t="s">
        <v>751</v>
      </c>
      <c r="AX16" s="241"/>
    </row>
    <row r="17" spans="1:50" s="91" customFormat="1" ht="60.75" thickBot="1" x14ac:dyDescent="0.3">
      <c r="A17" s="362"/>
      <c r="B17" s="362"/>
      <c r="C17" s="362"/>
      <c r="D17" s="166" t="s">
        <v>944</v>
      </c>
      <c r="E17" s="121">
        <v>3</v>
      </c>
      <c r="F17" s="121" t="s">
        <v>1129</v>
      </c>
      <c r="G17" s="90"/>
      <c r="H17" s="390"/>
      <c r="I17" s="90"/>
      <c r="J17" s="248" t="s">
        <v>1303</v>
      </c>
      <c r="K17" s="270"/>
      <c r="L17" s="250" t="str">
        <f>VLOOKUP($D17,'Participant Registration'!$X$4:$AB$28,'Participant Registration'!Y$3,0)</f>
        <v>ERMPOWER/AGLE/AES</v>
      </c>
      <c r="M17" s="249" t="str">
        <f>VLOOKUP($D17,'Participant Registration'!$X$4:$AB$28,'Participant Registration'!Z$3,0)</f>
        <v>STANWELL/SOLARIS/PULSE/COVAU</v>
      </c>
      <c r="N17" s="249" t="str">
        <f>VLOOKUP($D17,'Participant Registration'!$X$4:$AB$28,'Participant Registration'!AA$3,0)</f>
        <v>AURORA</v>
      </c>
      <c r="O17" s="251" t="str">
        <f>VLOOKUP($D17,'Participant Registration'!$X$4:$AB$28,'Participant Registration'!AB$3,0)</f>
        <v>AGLQLD2</v>
      </c>
      <c r="P17" s="270"/>
      <c r="Q17" s="250" t="s">
        <v>751</v>
      </c>
      <c r="R17" s="249" t="s">
        <v>751</v>
      </c>
      <c r="S17" s="249" t="s">
        <v>10</v>
      </c>
      <c r="T17" s="249" t="s">
        <v>751</v>
      </c>
      <c r="U17" s="251" t="s">
        <v>751</v>
      </c>
      <c r="V17" s="252" t="s">
        <v>10</v>
      </c>
      <c r="W17" s="250">
        <v>-1</v>
      </c>
      <c r="X17" s="249">
        <v>-1</v>
      </c>
      <c r="Y17" s="249">
        <v>-1</v>
      </c>
      <c r="Z17" s="249">
        <v>-1</v>
      </c>
      <c r="AA17" s="249">
        <v>-1</v>
      </c>
      <c r="AB17" s="249">
        <v>-1</v>
      </c>
      <c r="AC17" s="249">
        <v>-1</v>
      </c>
      <c r="AD17" s="251">
        <v>-1</v>
      </c>
      <c r="AE17" s="252" t="s">
        <v>751</v>
      </c>
      <c r="AF17" s="250" t="s">
        <v>751</v>
      </c>
      <c r="AG17" s="249">
        <v>-1</v>
      </c>
      <c r="AH17" s="251">
        <v>-1</v>
      </c>
      <c r="AI17" s="250">
        <v>-1</v>
      </c>
      <c r="AJ17" s="249">
        <v>-1</v>
      </c>
      <c r="AK17" s="249">
        <v>-1</v>
      </c>
      <c r="AL17" s="251">
        <v>-1</v>
      </c>
      <c r="AM17" s="252" t="s">
        <v>751</v>
      </c>
      <c r="AN17" s="241"/>
      <c r="AO17" s="252" t="s">
        <v>751</v>
      </c>
      <c r="AP17" s="266"/>
      <c r="AQ17" s="250">
        <v>-1</v>
      </c>
      <c r="AR17" s="249">
        <v>-1</v>
      </c>
      <c r="AS17" s="249">
        <v>-1</v>
      </c>
      <c r="AT17" s="249">
        <v>-1</v>
      </c>
      <c r="AU17" s="249">
        <v>-1</v>
      </c>
      <c r="AV17" s="249">
        <v>-1</v>
      </c>
      <c r="AW17" s="251">
        <v>-1</v>
      </c>
      <c r="AX17" s="241"/>
    </row>
    <row r="18" spans="1:50" s="91" customFormat="1" ht="42" customHeight="1" thickBot="1" x14ac:dyDescent="0.3">
      <c r="A18" s="355"/>
      <c r="B18" s="355"/>
      <c r="C18" s="355"/>
      <c r="D18" s="99" t="s">
        <v>278</v>
      </c>
      <c r="E18" s="138">
        <v>4</v>
      </c>
      <c r="F18" s="167" t="s">
        <v>1046</v>
      </c>
      <c r="G18" s="138"/>
      <c r="H18" s="391"/>
      <c r="I18" s="92"/>
      <c r="J18" s="298" t="s">
        <v>1304</v>
      </c>
      <c r="K18" s="276"/>
      <c r="L18" s="257" t="str">
        <f>VLOOKUP($D18,'Participant Registration'!$X$4:$AB$28,'Participant Registration'!Y$3,0)</f>
        <v>AEMO</v>
      </c>
      <c r="M18" s="258" t="str">
        <f>VLOOKUP($D18,'Participant Registration'!$X$4:$AB$28,'Participant Registration'!Z$3,0)</f>
        <v>AEMO</v>
      </c>
      <c r="N18" s="258" t="str">
        <f>VLOOKUP($D18,'Participant Registration'!$X$4:$AB$28,'Participant Registration'!AA$3,0)</f>
        <v>AEMO</v>
      </c>
      <c r="O18" s="259" t="str">
        <f>VLOOKUP($D18,'Participant Registration'!$X$4:$AB$28,'Participant Registration'!AB$3,0)</f>
        <v>AEMO</v>
      </c>
      <c r="P18" s="276"/>
      <c r="Q18" s="257">
        <v>-1</v>
      </c>
      <c r="R18" s="258">
        <v>-1</v>
      </c>
      <c r="S18" s="258">
        <v>-1</v>
      </c>
      <c r="T18" s="258">
        <v>-1</v>
      </c>
      <c r="U18" s="259">
        <v>-1</v>
      </c>
      <c r="V18" s="260">
        <v>-1</v>
      </c>
      <c r="W18" s="257">
        <v>-1</v>
      </c>
      <c r="X18" s="258">
        <v>-1</v>
      </c>
      <c r="Y18" s="258">
        <v>-1</v>
      </c>
      <c r="Z18" s="258">
        <v>-1</v>
      </c>
      <c r="AA18" s="258">
        <v>-1</v>
      </c>
      <c r="AB18" s="258">
        <v>-1</v>
      </c>
      <c r="AC18" s="258">
        <v>-1</v>
      </c>
      <c r="AD18" s="259">
        <v>-1</v>
      </c>
      <c r="AE18" s="260">
        <v>-1</v>
      </c>
      <c r="AF18" s="257">
        <v>-1</v>
      </c>
      <c r="AG18" s="258">
        <v>-1</v>
      </c>
      <c r="AH18" s="259">
        <v>-1</v>
      </c>
      <c r="AI18" s="257">
        <v>-1</v>
      </c>
      <c r="AJ18" s="258">
        <v>-1</v>
      </c>
      <c r="AK18" s="258">
        <v>-1</v>
      </c>
      <c r="AL18" s="259">
        <v>-1</v>
      </c>
      <c r="AM18" s="260">
        <v>-1</v>
      </c>
      <c r="AN18" s="241"/>
      <c r="AO18" s="260">
        <v>-1</v>
      </c>
      <c r="AP18" s="266"/>
      <c r="AQ18" s="257">
        <v>-1</v>
      </c>
      <c r="AR18" s="258">
        <v>-1</v>
      </c>
      <c r="AS18" s="258">
        <v>-1</v>
      </c>
      <c r="AT18" s="258">
        <v>-1</v>
      </c>
      <c r="AU18" s="258">
        <v>-1</v>
      </c>
      <c r="AV18" s="258">
        <v>-1</v>
      </c>
      <c r="AW18" s="259">
        <v>-1</v>
      </c>
      <c r="AX18" s="241"/>
    </row>
    <row r="19" spans="1:50" s="91" customFormat="1" ht="15.75" thickBot="1" x14ac:dyDescent="0.3">
      <c r="A19" s="86"/>
      <c r="B19" s="86"/>
      <c r="C19" s="86"/>
      <c r="E19" s="66"/>
      <c r="F19" s="61"/>
      <c r="G19" s="54"/>
      <c r="H19" s="111"/>
      <c r="I19" s="54"/>
      <c r="J19" s="346"/>
      <c r="K19" s="270"/>
      <c r="L19" s="250"/>
      <c r="M19" s="249"/>
      <c r="N19" s="249"/>
      <c r="O19" s="251"/>
      <c r="P19" s="270"/>
      <c r="Q19" s="250"/>
      <c r="R19" s="249"/>
      <c r="S19" s="249"/>
      <c r="T19" s="249"/>
      <c r="U19" s="251"/>
      <c r="V19" s="252"/>
      <c r="W19" s="250"/>
      <c r="X19" s="249"/>
      <c r="Y19" s="249"/>
      <c r="Z19" s="249"/>
      <c r="AA19" s="249"/>
      <c r="AB19" s="249"/>
      <c r="AC19" s="249"/>
      <c r="AD19" s="251"/>
      <c r="AE19" s="252"/>
      <c r="AF19" s="250"/>
      <c r="AG19" s="249"/>
      <c r="AH19" s="251"/>
      <c r="AI19" s="250"/>
      <c r="AJ19" s="249"/>
      <c r="AK19" s="249"/>
      <c r="AL19" s="251"/>
      <c r="AM19" s="252"/>
      <c r="AN19" s="241"/>
      <c r="AO19" s="252"/>
      <c r="AP19" s="266"/>
      <c r="AQ19" s="250"/>
      <c r="AR19" s="249"/>
      <c r="AS19" s="249"/>
      <c r="AT19" s="249"/>
      <c r="AU19" s="249"/>
      <c r="AV19" s="249"/>
      <c r="AW19" s="251"/>
      <c r="AX19" s="241"/>
    </row>
    <row r="20" spans="1:50" s="91" customFormat="1" ht="45" x14ac:dyDescent="0.25">
      <c r="A20" s="363" t="s">
        <v>1047</v>
      </c>
      <c r="B20" s="363" t="s">
        <v>1024</v>
      </c>
      <c r="C20" s="363" t="s">
        <v>9</v>
      </c>
      <c r="D20" s="133" t="s">
        <v>937</v>
      </c>
      <c r="E20" s="89">
        <v>1</v>
      </c>
      <c r="F20" s="133" t="s">
        <v>948</v>
      </c>
      <c r="G20" s="133">
        <v>6800</v>
      </c>
      <c r="H20" s="385" t="s">
        <v>1008</v>
      </c>
      <c r="I20" s="334" t="s">
        <v>1128</v>
      </c>
      <c r="J20" s="297" t="s">
        <v>1302</v>
      </c>
      <c r="K20" s="277"/>
      <c r="L20" s="253" t="str">
        <f>VLOOKUP($D20,'Participant Registration'!$X$4:$AB$28,'Participant Registration'!Y$3,0)</f>
        <v>UMPLP</v>
      </c>
      <c r="M20" s="254" t="str">
        <f>VLOOKUP($D20,'Participant Registration'!$X$4:$AB$28,'Participant Registration'!Z$3,0)</f>
        <v>CITIPP/POWCP</v>
      </c>
      <c r="N20" s="254" t="str">
        <f>VLOOKUP($D20,'Participant Registration'!$X$4:$AB$28,'Participant Registration'!AA$3,0)</f>
        <v>MISSING</v>
      </c>
      <c r="O20" s="255" t="str">
        <f>VLOOKUP($D20,'Participant Registration'!$X$4:$AB$28,'Participant Registration'!AB$3,0)</f>
        <v>MISSING</v>
      </c>
      <c r="P20" s="277"/>
      <c r="Q20" s="253">
        <v>-1</v>
      </c>
      <c r="R20" s="254">
        <v>-1</v>
      </c>
      <c r="S20" s="254">
        <v>-1</v>
      </c>
      <c r="T20" s="254">
        <v>-1</v>
      </c>
      <c r="U20" s="255">
        <v>-1</v>
      </c>
      <c r="V20" s="256">
        <v>-1</v>
      </c>
      <c r="W20" s="253">
        <v>-1</v>
      </c>
      <c r="X20" s="254" t="s">
        <v>751</v>
      </c>
      <c r="Y20" s="254">
        <v>-1</v>
      </c>
      <c r="Z20" s="254">
        <v>-1</v>
      </c>
      <c r="AA20" s="254">
        <v>-1</v>
      </c>
      <c r="AB20" s="254" t="s">
        <v>751</v>
      </c>
      <c r="AC20" s="254">
        <v>-1</v>
      </c>
      <c r="AD20" s="255">
        <v>-1</v>
      </c>
      <c r="AE20" s="256">
        <v>-1</v>
      </c>
      <c r="AF20" s="253">
        <v>-1</v>
      </c>
      <c r="AG20" s="254">
        <v>-1</v>
      </c>
      <c r="AH20" s="255">
        <v>-1</v>
      </c>
      <c r="AI20" s="253">
        <v>-1</v>
      </c>
      <c r="AJ20" s="254" t="s">
        <v>751</v>
      </c>
      <c r="AK20" s="254">
        <v>-1</v>
      </c>
      <c r="AL20" s="255">
        <v>-1</v>
      </c>
      <c r="AM20" s="256">
        <v>-1</v>
      </c>
      <c r="AN20" s="241"/>
      <c r="AO20" s="256">
        <v>-1</v>
      </c>
      <c r="AP20" s="266"/>
      <c r="AQ20" s="253">
        <v>-1</v>
      </c>
      <c r="AR20" s="254" t="s">
        <v>751</v>
      </c>
      <c r="AS20" s="254">
        <v>-1</v>
      </c>
      <c r="AT20" s="254">
        <v>-1</v>
      </c>
      <c r="AU20" s="254">
        <v>-1</v>
      </c>
      <c r="AV20" s="254">
        <v>-1</v>
      </c>
      <c r="AW20" s="255">
        <v>-1</v>
      </c>
      <c r="AX20" s="241"/>
    </row>
    <row r="21" spans="1:50" s="91" customFormat="1" ht="45" x14ac:dyDescent="0.25">
      <c r="A21" s="364"/>
      <c r="B21" s="364"/>
      <c r="C21" s="364"/>
      <c r="D21" s="98" t="s">
        <v>15</v>
      </c>
      <c r="E21" s="90">
        <v>2</v>
      </c>
      <c r="F21" s="98" t="s">
        <v>1048</v>
      </c>
      <c r="G21" s="98"/>
      <c r="H21" s="386"/>
      <c r="I21" s="78"/>
      <c r="J21" s="248" t="s">
        <v>1305</v>
      </c>
      <c r="K21" s="270"/>
      <c r="L21" s="250" t="str">
        <f>VLOOKUP($D21,'Participant Registration'!$X$4:$AB$28,'Participant Registration'!Y$3,0)</f>
        <v>POWMEMDP/ESTAMDP</v>
      </c>
      <c r="M21" s="249" t="str">
        <f>VLOOKUP($D21,'Participant Registration'!$X$4:$AB$28,'Participant Registration'!Z$3,0)</f>
        <v>CPNETMDP/POWERMDP</v>
      </c>
      <c r="N21" s="249" t="str">
        <f>VLOOKUP($D21,'Participant Registration'!$X$4:$AB$28,'Participant Registration'!AA$3,0)</f>
        <v>POWMEMDP</v>
      </c>
      <c r="O21" s="251" t="str">
        <f>VLOOKUP($D21,'Participant Registration'!$X$4:$AB$28,'Participant Registration'!AB$3,0)</f>
        <v>POWMEMDP</v>
      </c>
      <c r="P21" s="270"/>
      <c r="Q21" s="250">
        <v>-1</v>
      </c>
      <c r="R21" s="249">
        <v>-1</v>
      </c>
      <c r="S21" s="249">
        <v>-1</v>
      </c>
      <c r="T21" s="249">
        <v>-1</v>
      </c>
      <c r="U21" s="251">
        <v>-1</v>
      </c>
      <c r="V21" s="252">
        <v>-1</v>
      </c>
      <c r="W21" s="250">
        <v>-1</v>
      </c>
      <c r="X21" s="249">
        <v>-1</v>
      </c>
      <c r="Y21" s="249">
        <v>-1</v>
      </c>
      <c r="Z21" s="249" t="s">
        <v>751</v>
      </c>
      <c r="AA21" s="249">
        <v>-1</v>
      </c>
      <c r="AB21" s="249">
        <v>-1</v>
      </c>
      <c r="AC21" s="249">
        <v>-1</v>
      </c>
      <c r="AD21" s="251" t="s">
        <v>751</v>
      </c>
      <c r="AE21" s="252">
        <v>-1</v>
      </c>
      <c r="AF21" s="250">
        <v>-1</v>
      </c>
      <c r="AG21" s="249" t="s">
        <v>751</v>
      </c>
      <c r="AH21" s="251">
        <v>-1</v>
      </c>
      <c r="AI21" s="250">
        <v>-1</v>
      </c>
      <c r="AJ21" s="249">
        <v>-1</v>
      </c>
      <c r="AK21" s="249">
        <v>-1</v>
      </c>
      <c r="AL21" s="251" t="s">
        <v>751</v>
      </c>
      <c r="AM21" s="252">
        <v>-1</v>
      </c>
      <c r="AN21" s="241"/>
      <c r="AO21" s="252">
        <v>-1</v>
      </c>
      <c r="AP21" s="266"/>
      <c r="AQ21" s="250">
        <v>-1</v>
      </c>
      <c r="AR21" s="249">
        <v>-1</v>
      </c>
      <c r="AS21" s="249">
        <v>-1</v>
      </c>
      <c r="AT21" s="249" t="s">
        <v>751</v>
      </c>
      <c r="AU21" s="249">
        <v>-1</v>
      </c>
      <c r="AV21" s="249">
        <v>-1</v>
      </c>
      <c r="AW21" s="251" t="s">
        <v>751</v>
      </c>
      <c r="AX21" s="241"/>
    </row>
    <row r="22" spans="1:50" s="91" customFormat="1" ht="45" x14ac:dyDescent="0.25">
      <c r="A22" s="364"/>
      <c r="B22" s="364"/>
      <c r="C22" s="364"/>
      <c r="D22" s="98" t="s">
        <v>676</v>
      </c>
      <c r="E22" s="90">
        <v>3</v>
      </c>
      <c r="F22" s="98" t="s">
        <v>1048</v>
      </c>
      <c r="G22" s="98"/>
      <c r="H22" s="386"/>
      <c r="I22" s="78"/>
      <c r="J22" s="248" t="s">
        <v>1305</v>
      </c>
      <c r="K22" s="270"/>
      <c r="L22" s="250" t="str">
        <f>VLOOKUP($D22,'Participant Registration'!$X$4:$AB$28,'Participant Registration'!Y$3,0)</f>
        <v>POWMETMP/ETSAPMP</v>
      </c>
      <c r="M22" s="249" t="str">
        <f>VLOOKUP($D22,'Participant Registration'!$X$4:$AB$28,'Participant Registration'!Z$3,0)</f>
        <v>CITIPWMP/POWERCMP</v>
      </c>
      <c r="N22" s="249" t="str">
        <f>VLOOKUP($D22,'Participant Registration'!$X$4:$AB$28,'Participant Registration'!AA$3,0)</f>
        <v>POWMETMP</v>
      </c>
      <c r="O22" s="251" t="str">
        <f>VLOOKUP($D22,'Participant Registration'!$X$4:$AB$28,'Participant Registration'!AB$3,0)</f>
        <v>POWMETMP</v>
      </c>
      <c r="P22" s="270"/>
      <c r="Q22" s="250">
        <v>-1</v>
      </c>
      <c r="R22" s="249">
        <v>-1</v>
      </c>
      <c r="S22" s="249">
        <v>-1</v>
      </c>
      <c r="T22" s="249">
        <v>-1</v>
      </c>
      <c r="U22" s="251">
        <v>-1</v>
      </c>
      <c r="V22" s="252">
        <v>-1</v>
      </c>
      <c r="W22" s="250">
        <v>-1</v>
      </c>
      <c r="X22" s="249">
        <v>-1</v>
      </c>
      <c r="Y22" s="249" t="s">
        <v>751</v>
      </c>
      <c r="Z22" s="249">
        <v>-1</v>
      </c>
      <c r="AA22" s="249">
        <v>-1</v>
      </c>
      <c r="AB22" s="249">
        <v>-1</v>
      </c>
      <c r="AC22" s="249" t="s">
        <v>751</v>
      </c>
      <c r="AD22" s="251">
        <v>-1</v>
      </c>
      <c r="AE22" s="252">
        <v>-1</v>
      </c>
      <c r="AF22" s="250">
        <v>-1</v>
      </c>
      <c r="AG22" s="249">
        <v>-1</v>
      </c>
      <c r="AH22" s="251">
        <v>-1</v>
      </c>
      <c r="AI22" s="250">
        <v>-1</v>
      </c>
      <c r="AJ22" s="249">
        <v>-1</v>
      </c>
      <c r="AK22" s="249" t="s">
        <v>751</v>
      </c>
      <c r="AL22" s="251">
        <v>-1</v>
      </c>
      <c r="AM22" s="252">
        <v>-1</v>
      </c>
      <c r="AN22" s="241"/>
      <c r="AO22" s="252">
        <v>-1</v>
      </c>
      <c r="AP22" s="266"/>
      <c r="AQ22" s="250">
        <v>-1</v>
      </c>
      <c r="AR22" s="249">
        <v>-1</v>
      </c>
      <c r="AS22" s="249" t="s">
        <v>751</v>
      </c>
      <c r="AT22" s="249">
        <v>-1</v>
      </c>
      <c r="AU22" s="249">
        <v>-1</v>
      </c>
      <c r="AV22" s="249" t="s">
        <v>751</v>
      </c>
      <c r="AW22" s="251">
        <v>-1</v>
      </c>
      <c r="AX22" s="241"/>
    </row>
    <row r="23" spans="1:50" s="91" customFormat="1" ht="45" x14ac:dyDescent="0.25">
      <c r="A23" s="364"/>
      <c r="B23" s="364"/>
      <c r="C23" s="364"/>
      <c r="D23" s="98" t="s">
        <v>678</v>
      </c>
      <c r="E23" s="90">
        <v>4</v>
      </c>
      <c r="F23" s="98" t="s">
        <v>1048</v>
      </c>
      <c r="G23" s="98"/>
      <c r="H23" s="386"/>
      <c r="I23" s="78"/>
      <c r="J23" s="248" t="s">
        <v>1306</v>
      </c>
      <c r="K23" s="270"/>
      <c r="L23" s="250" t="str">
        <f>VLOOKUP($D23,'Participant Registration'!$X$4:$AB$28,'Participant Registration'!Y$3,0)</f>
        <v>POWMETMP/ETSAPMP</v>
      </c>
      <c r="M23" s="249" t="str">
        <f>VLOOKUP($D23,'Participant Registration'!$X$4:$AB$28,'Participant Registration'!Z$3,0)</f>
        <v>CITIPWMP/POWERCMP</v>
      </c>
      <c r="N23" s="249" t="str">
        <f>VLOOKUP($D23,'Participant Registration'!$X$4:$AB$28,'Participant Registration'!AA$3,0)</f>
        <v>POWMETMP</v>
      </c>
      <c r="O23" s="251" t="str">
        <f>VLOOKUP($D23,'Participant Registration'!$X$4:$AB$28,'Participant Registration'!AB$3,0)</f>
        <v>POWMETMP</v>
      </c>
      <c r="P23" s="270"/>
      <c r="Q23" s="250">
        <v>-1</v>
      </c>
      <c r="R23" s="249">
        <v>-1</v>
      </c>
      <c r="S23" s="249">
        <v>-1</v>
      </c>
      <c r="T23" s="249">
        <v>-1</v>
      </c>
      <c r="U23" s="251">
        <v>-1</v>
      </c>
      <c r="V23" s="252">
        <v>-1</v>
      </c>
      <c r="W23" s="250">
        <v>-1</v>
      </c>
      <c r="X23" s="249">
        <v>-1</v>
      </c>
      <c r="Y23" s="249" t="s">
        <v>751</v>
      </c>
      <c r="Z23" s="249">
        <v>-1</v>
      </c>
      <c r="AA23" s="249">
        <v>-1</v>
      </c>
      <c r="AB23" s="249">
        <v>-1</v>
      </c>
      <c r="AC23" s="249" t="s">
        <v>751</v>
      </c>
      <c r="AD23" s="251">
        <v>-1</v>
      </c>
      <c r="AE23" s="252">
        <v>-1</v>
      </c>
      <c r="AF23" s="250">
        <v>-1</v>
      </c>
      <c r="AG23" s="249">
        <v>-1</v>
      </c>
      <c r="AH23" s="251">
        <v>-1</v>
      </c>
      <c r="AI23" s="250">
        <v>-1</v>
      </c>
      <c r="AJ23" s="249">
        <v>-1</v>
      </c>
      <c r="AK23" s="249" t="s">
        <v>751</v>
      </c>
      <c r="AL23" s="251">
        <v>-1</v>
      </c>
      <c r="AM23" s="252">
        <v>-1</v>
      </c>
      <c r="AN23" s="241"/>
      <c r="AO23" s="252">
        <v>-1</v>
      </c>
      <c r="AP23" s="266"/>
      <c r="AQ23" s="250">
        <v>-1</v>
      </c>
      <c r="AR23" s="249">
        <v>-1</v>
      </c>
      <c r="AS23" s="249" t="s">
        <v>751</v>
      </c>
      <c r="AT23" s="249">
        <v>-1</v>
      </c>
      <c r="AU23" s="249">
        <v>-1</v>
      </c>
      <c r="AV23" s="249" t="s">
        <v>751</v>
      </c>
      <c r="AW23" s="251">
        <v>-1</v>
      </c>
      <c r="AX23" s="241"/>
    </row>
    <row r="24" spans="1:50" s="91" customFormat="1" ht="60" x14ac:dyDescent="0.25">
      <c r="A24" s="384"/>
      <c r="B24" s="384"/>
      <c r="C24" s="384"/>
      <c r="D24" s="165" t="s">
        <v>944</v>
      </c>
      <c r="E24" s="168">
        <v>5</v>
      </c>
      <c r="F24" s="165" t="s">
        <v>1130</v>
      </c>
      <c r="G24" s="165"/>
      <c r="H24" s="387"/>
      <c r="I24" s="78"/>
      <c r="J24" s="248" t="s">
        <v>1307</v>
      </c>
      <c r="K24" s="270"/>
      <c r="L24" s="250" t="str">
        <f>VLOOKUP($D24,'Participant Registration'!$X$4:$AB$28,'Participant Registration'!Y$3,0)</f>
        <v>ERMPOWER/AGLE/AES</v>
      </c>
      <c r="M24" s="249" t="str">
        <f>VLOOKUP($D24,'Participant Registration'!$X$4:$AB$28,'Participant Registration'!Z$3,0)</f>
        <v>STANWELL/SOLARIS/PULSE/COVAU</v>
      </c>
      <c r="N24" s="249" t="str">
        <f>VLOOKUP($D24,'Participant Registration'!$X$4:$AB$28,'Participant Registration'!AA$3,0)</f>
        <v>AURORA</v>
      </c>
      <c r="O24" s="251" t="str">
        <f>VLOOKUP($D24,'Participant Registration'!$X$4:$AB$28,'Participant Registration'!AB$3,0)</f>
        <v>AGLQLD2</v>
      </c>
      <c r="P24" s="270"/>
      <c r="Q24" s="250" t="s">
        <v>751</v>
      </c>
      <c r="R24" s="249" t="s">
        <v>751</v>
      </c>
      <c r="S24" s="249" t="s">
        <v>10</v>
      </c>
      <c r="T24" s="249" t="s">
        <v>751</v>
      </c>
      <c r="U24" s="251" t="s">
        <v>751</v>
      </c>
      <c r="V24" s="252" t="s">
        <v>10</v>
      </c>
      <c r="W24" s="250">
        <v>-1</v>
      </c>
      <c r="X24" s="249">
        <v>-1</v>
      </c>
      <c r="Y24" s="249">
        <v>-1</v>
      </c>
      <c r="Z24" s="249">
        <v>-1</v>
      </c>
      <c r="AA24" s="249">
        <v>-1</v>
      </c>
      <c r="AB24" s="249">
        <v>-1</v>
      </c>
      <c r="AC24" s="249">
        <v>-1</v>
      </c>
      <c r="AD24" s="251">
        <v>-1</v>
      </c>
      <c r="AE24" s="252" t="s">
        <v>751</v>
      </c>
      <c r="AF24" s="250" t="s">
        <v>751</v>
      </c>
      <c r="AG24" s="249">
        <v>-1</v>
      </c>
      <c r="AH24" s="251">
        <v>-1</v>
      </c>
      <c r="AI24" s="250">
        <v>-1</v>
      </c>
      <c r="AJ24" s="249">
        <v>-1</v>
      </c>
      <c r="AK24" s="249">
        <v>-1</v>
      </c>
      <c r="AL24" s="251">
        <v>-1</v>
      </c>
      <c r="AM24" s="252" t="s">
        <v>751</v>
      </c>
      <c r="AN24" s="241"/>
      <c r="AO24" s="252" t="s">
        <v>751</v>
      </c>
      <c r="AP24" s="266"/>
      <c r="AQ24" s="250">
        <v>-1</v>
      </c>
      <c r="AR24" s="249">
        <v>-1</v>
      </c>
      <c r="AS24" s="249">
        <v>-1</v>
      </c>
      <c r="AT24" s="249">
        <v>-1</v>
      </c>
      <c r="AU24" s="249">
        <v>-1</v>
      </c>
      <c r="AV24" s="249">
        <v>-1</v>
      </c>
      <c r="AW24" s="251">
        <v>-1</v>
      </c>
      <c r="AX24" s="241"/>
    </row>
    <row r="25" spans="1:50" s="91" customFormat="1" ht="15.75" thickBot="1" x14ac:dyDescent="0.3">
      <c r="A25" s="365"/>
      <c r="B25" s="365"/>
      <c r="C25" s="365"/>
      <c r="D25" s="99" t="s">
        <v>278</v>
      </c>
      <c r="E25" s="92">
        <v>6</v>
      </c>
      <c r="F25" s="99" t="s">
        <v>961</v>
      </c>
      <c r="G25" s="99"/>
      <c r="H25" s="388"/>
      <c r="I25" s="113"/>
      <c r="J25" s="298"/>
      <c r="K25" s="276"/>
      <c r="L25" s="257" t="str">
        <f>VLOOKUP($D25,'Participant Registration'!$X$4:$AB$28,'Participant Registration'!Y$3,0)</f>
        <v>AEMO</v>
      </c>
      <c r="M25" s="258" t="str">
        <f>VLOOKUP($D25,'Participant Registration'!$X$4:$AB$28,'Participant Registration'!Z$3,0)</f>
        <v>AEMO</v>
      </c>
      <c r="N25" s="258" t="str">
        <f>VLOOKUP($D25,'Participant Registration'!$X$4:$AB$28,'Participant Registration'!AA$3,0)</f>
        <v>AEMO</v>
      </c>
      <c r="O25" s="259" t="str">
        <f>VLOOKUP($D25,'Participant Registration'!$X$4:$AB$28,'Participant Registration'!AB$3,0)</f>
        <v>AEMO</v>
      </c>
      <c r="P25" s="276"/>
      <c r="Q25" s="257">
        <v>-1</v>
      </c>
      <c r="R25" s="258">
        <v>-1</v>
      </c>
      <c r="S25" s="258">
        <v>-1</v>
      </c>
      <c r="T25" s="258">
        <v>-1</v>
      </c>
      <c r="U25" s="259">
        <v>-1</v>
      </c>
      <c r="V25" s="260">
        <v>-1</v>
      </c>
      <c r="W25" s="257">
        <v>-1</v>
      </c>
      <c r="X25" s="258">
        <v>-1</v>
      </c>
      <c r="Y25" s="258">
        <v>-1</v>
      </c>
      <c r="Z25" s="258">
        <v>-1</v>
      </c>
      <c r="AA25" s="258">
        <v>-1</v>
      </c>
      <c r="AB25" s="258">
        <v>-1</v>
      </c>
      <c r="AC25" s="258">
        <v>-1</v>
      </c>
      <c r="AD25" s="259">
        <v>-1</v>
      </c>
      <c r="AE25" s="260">
        <v>-1</v>
      </c>
      <c r="AF25" s="257">
        <v>-1</v>
      </c>
      <c r="AG25" s="258">
        <v>-1</v>
      </c>
      <c r="AH25" s="259">
        <v>-1</v>
      </c>
      <c r="AI25" s="257">
        <v>-1</v>
      </c>
      <c r="AJ25" s="258">
        <v>-1</v>
      </c>
      <c r="AK25" s="258">
        <v>-1</v>
      </c>
      <c r="AL25" s="259">
        <v>-1</v>
      </c>
      <c r="AM25" s="260">
        <v>-1</v>
      </c>
      <c r="AN25" s="241"/>
      <c r="AO25" s="260">
        <v>-1</v>
      </c>
      <c r="AP25" s="266"/>
      <c r="AQ25" s="257">
        <v>-1</v>
      </c>
      <c r="AR25" s="258">
        <v>-1</v>
      </c>
      <c r="AS25" s="258">
        <v>-1</v>
      </c>
      <c r="AT25" s="258">
        <v>-1</v>
      </c>
      <c r="AU25" s="258">
        <v>-1</v>
      </c>
      <c r="AV25" s="258">
        <v>-1</v>
      </c>
      <c r="AW25" s="259">
        <v>-1</v>
      </c>
      <c r="AX25" s="241"/>
    </row>
    <row r="26" spans="1:50" s="91" customFormat="1" ht="15.75" thickBot="1" x14ac:dyDescent="0.3">
      <c r="A26" s="325"/>
      <c r="B26" s="111"/>
      <c r="C26" s="325"/>
      <c r="F26" s="61"/>
      <c r="G26" s="61"/>
      <c r="H26" s="326"/>
      <c r="I26" s="54"/>
      <c r="J26" s="346"/>
      <c r="K26" s="270"/>
      <c r="L26" s="250"/>
      <c r="M26" s="249"/>
      <c r="N26" s="249"/>
      <c r="O26" s="251"/>
      <c r="P26" s="270"/>
      <c r="Q26" s="250"/>
      <c r="R26" s="249"/>
      <c r="S26" s="249"/>
      <c r="T26" s="249"/>
      <c r="U26" s="251"/>
      <c r="V26" s="252"/>
      <c r="W26" s="250"/>
      <c r="X26" s="249"/>
      <c r="Y26" s="249"/>
      <c r="Z26" s="249"/>
      <c r="AA26" s="249"/>
      <c r="AB26" s="249"/>
      <c r="AC26" s="249"/>
      <c r="AD26" s="251"/>
      <c r="AE26" s="249"/>
      <c r="AF26" s="250"/>
      <c r="AG26" s="249"/>
      <c r="AH26" s="251"/>
      <c r="AI26" s="249"/>
      <c r="AJ26" s="249"/>
      <c r="AK26" s="249"/>
      <c r="AL26" s="249"/>
      <c r="AM26" s="252"/>
      <c r="AN26" s="241"/>
      <c r="AO26" s="252"/>
      <c r="AP26" s="266"/>
      <c r="AQ26" s="250"/>
      <c r="AR26" s="249"/>
      <c r="AS26" s="249"/>
      <c r="AT26" s="249"/>
      <c r="AU26" s="249"/>
      <c r="AV26" s="249"/>
      <c r="AW26" s="251"/>
      <c r="AX26" s="241"/>
    </row>
    <row r="27" spans="1:50" s="91" customFormat="1" ht="45" x14ac:dyDescent="0.25">
      <c r="A27" s="371" t="s">
        <v>1049</v>
      </c>
      <c r="B27" s="363" t="s">
        <v>1025</v>
      </c>
      <c r="C27" s="371" t="s">
        <v>9</v>
      </c>
      <c r="D27" s="133" t="s">
        <v>937</v>
      </c>
      <c r="E27" s="133">
        <v>1</v>
      </c>
      <c r="F27" s="133" t="s">
        <v>948</v>
      </c>
      <c r="G27" s="133">
        <v>6800</v>
      </c>
      <c r="H27" s="392" t="s">
        <v>1008</v>
      </c>
      <c r="I27" s="337" t="s">
        <v>1128</v>
      </c>
      <c r="J27" s="297" t="s">
        <v>1302</v>
      </c>
      <c r="K27" s="277"/>
      <c r="L27" s="253" t="str">
        <f>VLOOKUP($D27,'Participant Registration'!$X$4:$AB$28,'Participant Registration'!Y$3,0)</f>
        <v>UMPLP</v>
      </c>
      <c r="M27" s="254" t="str">
        <f>VLOOKUP($D27,'Participant Registration'!$X$4:$AB$28,'Participant Registration'!Z$3,0)</f>
        <v>CITIPP/POWCP</v>
      </c>
      <c r="N27" s="254" t="str">
        <f>VLOOKUP($D27,'Participant Registration'!$X$4:$AB$28,'Participant Registration'!AA$3,0)</f>
        <v>MISSING</v>
      </c>
      <c r="O27" s="255" t="str">
        <f>VLOOKUP($D27,'Participant Registration'!$X$4:$AB$28,'Participant Registration'!AB$3,0)</f>
        <v>MISSING</v>
      </c>
      <c r="P27" s="277"/>
      <c r="Q27" s="253">
        <v>-1</v>
      </c>
      <c r="R27" s="254">
        <v>-1</v>
      </c>
      <c r="S27" s="254">
        <v>-1</v>
      </c>
      <c r="T27" s="254">
        <v>-1</v>
      </c>
      <c r="U27" s="255">
        <v>-1</v>
      </c>
      <c r="V27" s="256">
        <v>-1</v>
      </c>
      <c r="W27" s="253">
        <v>-1</v>
      </c>
      <c r="X27" s="254" t="s">
        <v>751</v>
      </c>
      <c r="Y27" s="254">
        <v>-1</v>
      </c>
      <c r="Z27" s="254">
        <v>-1</v>
      </c>
      <c r="AA27" s="254">
        <v>-1</v>
      </c>
      <c r="AB27" s="254" t="s">
        <v>751</v>
      </c>
      <c r="AC27" s="254">
        <v>-1</v>
      </c>
      <c r="AD27" s="255">
        <v>-1</v>
      </c>
      <c r="AE27" s="254">
        <v>-1</v>
      </c>
      <c r="AF27" s="253">
        <v>-1</v>
      </c>
      <c r="AG27" s="254">
        <v>-1</v>
      </c>
      <c r="AH27" s="255">
        <v>-1</v>
      </c>
      <c r="AI27" s="254">
        <v>-1</v>
      </c>
      <c r="AJ27" s="254" t="s">
        <v>751</v>
      </c>
      <c r="AK27" s="254">
        <v>-1</v>
      </c>
      <c r="AL27" s="254">
        <v>-1</v>
      </c>
      <c r="AM27" s="256">
        <v>-1</v>
      </c>
      <c r="AN27" s="241"/>
      <c r="AO27" s="256">
        <v>-1</v>
      </c>
      <c r="AP27" s="266"/>
      <c r="AQ27" s="253">
        <v>-1</v>
      </c>
      <c r="AR27" s="254" t="s">
        <v>751</v>
      </c>
      <c r="AS27" s="254">
        <v>-1</v>
      </c>
      <c r="AT27" s="254">
        <v>-1</v>
      </c>
      <c r="AU27" s="254">
        <v>-1</v>
      </c>
      <c r="AV27" s="254">
        <v>-1</v>
      </c>
      <c r="AW27" s="255">
        <v>-1</v>
      </c>
      <c r="AX27" s="241"/>
    </row>
    <row r="28" spans="1:50" s="91" customFormat="1" ht="45" x14ac:dyDescent="0.25">
      <c r="A28" s="372"/>
      <c r="B28" s="364"/>
      <c r="C28" s="372"/>
      <c r="D28" s="98" t="s">
        <v>940</v>
      </c>
      <c r="E28" s="98">
        <v>2</v>
      </c>
      <c r="F28" s="98" t="s">
        <v>1051</v>
      </c>
      <c r="G28" s="98"/>
      <c r="H28" s="393"/>
      <c r="I28" s="338"/>
      <c r="J28" s="248" t="s">
        <v>1305</v>
      </c>
      <c r="K28" s="270"/>
      <c r="L28" s="250" t="str">
        <f>VLOOKUP($D28,'Participant Registration'!$X$4:$AB$28,'Participant Registration'!Y$3,0)</f>
        <v>UMPLP</v>
      </c>
      <c r="M28" s="249" t="str">
        <f>VLOOKUP($D28,'Participant Registration'!$X$4:$AB$28,'Participant Registration'!Z$3,0)</f>
        <v>CITIPP/POWCP</v>
      </c>
      <c r="N28" s="249" t="str">
        <f>VLOOKUP($D28,'Participant Registration'!$X$4:$AB$28,'Participant Registration'!AA$3,0)</f>
        <v>MISSING</v>
      </c>
      <c r="O28" s="251" t="str">
        <f>VLOOKUP($D28,'Participant Registration'!$X$4:$AB$28,'Participant Registration'!AB$3,0)</f>
        <v>MISSING</v>
      </c>
      <c r="P28" s="270"/>
      <c r="Q28" s="250">
        <v>-1</v>
      </c>
      <c r="R28" s="249">
        <v>-1</v>
      </c>
      <c r="S28" s="249">
        <v>-1</v>
      </c>
      <c r="T28" s="249">
        <v>-1</v>
      </c>
      <c r="U28" s="251">
        <v>-1</v>
      </c>
      <c r="V28" s="252">
        <v>-1</v>
      </c>
      <c r="W28" s="250">
        <v>-1</v>
      </c>
      <c r="X28" s="249" t="s">
        <v>751</v>
      </c>
      <c r="Y28" s="249">
        <v>-1</v>
      </c>
      <c r="Z28" s="249">
        <v>-1</v>
      </c>
      <c r="AA28" s="249">
        <v>-1</v>
      </c>
      <c r="AB28" s="249" t="s">
        <v>751</v>
      </c>
      <c r="AC28" s="249">
        <v>-1</v>
      </c>
      <c r="AD28" s="251">
        <v>-1</v>
      </c>
      <c r="AE28" s="249">
        <v>-1</v>
      </c>
      <c r="AF28" s="250">
        <v>-1</v>
      </c>
      <c r="AG28" s="249">
        <v>-1</v>
      </c>
      <c r="AH28" s="251">
        <v>-1</v>
      </c>
      <c r="AI28" s="249">
        <v>-1</v>
      </c>
      <c r="AJ28" s="249" t="s">
        <v>751</v>
      </c>
      <c r="AK28" s="249">
        <v>-1</v>
      </c>
      <c r="AL28" s="249">
        <v>-1</v>
      </c>
      <c r="AM28" s="252">
        <v>-1</v>
      </c>
      <c r="AN28" s="241"/>
      <c r="AO28" s="252">
        <v>-1</v>
      </c>
      <c r="AP28" s="266"/>
      <c r="AQ28" s="250">
        <v>-1</v>
      </c>
      <c r="AR28" s="249" t="s">
        <v>751</v>
      </c>
      <c r="AS28" s="249">
        <v>-1</v>
      </c>
      <c r="AT28" s="249">
        <v>-1</v>
      </c>
      <c r="AU28" s="249">
        <v>-1</v>
      </c>
      <c r="AV28" s="249">
        <v>-1</v>
      </c>
      <c r="AW28" s="251">
        <v>-1</v>
      </c>
      <c r="AX28" s="241"/>
    </row>
    <row r="29" spans="1:50" s="91" customFormat="1" ht="60" x14ac:dyDescent="0.25">
      <c r="A29" s="395"/>
      <c r="B29" s="384"/>
      <c r="C29" s="395"/>
      <c r="D29" s="98" t="s">
        <v>944</v>
      </c>
      <c r="E29" s="98">
        <v>3</v>
      </c>
      <c r="F29" s="98" t="s">
        <v>1130</v>
      </c>
      <c r="G29" s="98"/>
      <c r="H29" s="393"/>
      <c r="I29" s="338"/>
      <c r="J29" s="248" t="s">
        <v>1307</v>
      </c>
      <c r="K29" s="270"/>
      <c r="L29" s="250" t="str">
        <f>VLOOKUP($D29,'Participant Registration'!$X$4:$AB$28,'Participant Registration'!Y$3,0)</f>
        <v>ERMPOWER/AGLE/AES</v>
      </c>
      <c r="M29" s="249" t="str">
        <f>VLOOKUP($D29,'Participant Registration'!$X$4:$AB$28,'Participant Registration'!Z$3,0)</f>
        <v>STANWELL/SOLARIS/PULSE/COVAU</v>
      </c>
      <c r="N29" s="249" t="str">
        <f>VLOOKUP($D29,'Participant Registration'!$X$4:$AB$28,'Participant Registration'!AA$3,0)</f>
        <v>AURORA</v>
      </c>
      <c r="O29" s="251" t="str">
        <f>VLOOKUP($D29,'Participant Registration'!$X$4:$AB$28,'Participant Registration'!AB$3,0)</f>
        <v>AGLQLD2</v>
      </c>
      <c r="P29" s="270"/>
      <c r="Q29" s="250" t="s">
        <v>751</v>
      </c>
      <c r="R29" s="249" t="s">
        <v>751</v>
      </c>
      <c r="S29" s="249" t="s">
        <v>10</v>
      </c>
      <c r="T29" s="249" t="s">
        <v>751</v>
      </c>
      <c r="U29" s="251" t="s">
        <v>751</v>
      </c>
      <c r="V29" s="252" t="s">
        <v>10</v>
      </c>
      <c r="W29" s="250">
        <v>-1</v>
      </c>
      <c r="X29" s="249">
        <v>-1</v>
      </c>
      <c r="Y29" s="249">
        <v>-1</v>
      </c>
      <c r="Z29" s="249">
        <v>-1</v>
      </c>
      <c r="AA29" s="249">
        <v>-1</v>
      </c>
      <c r="AB29" s="249">
        <v>-1</v>
      </c>
      <c r="AC29" s="249">
        <v>-1</v>
      </c>
      <c r="AD29" s="251">
        <v>-1</v>
      </c>
      <c r="AE29" s="249" t="s">
        <v>751</v>
      </c>
      <c r="AF29" s="250" t="s">
        <v>751</v>
      </c>
      <c r="AG29" s="249">
        <v>-1</v>
      </c>
      <c r="AH29" s="251">
        <v>-1</v>
      </c>
      <c r="AI29" s="249">
        <v>-1</v>
      </c>
      <c r="AJ29" s="249">
        <v>-1</v>
      </c>
      <c r="AK29" s="249">
        <v>-1</v>
      </c>
      <c r="AL29" s="249">
        <v>-1</v>
      </c>
      <c r="AM29" s="252" t="s">
        <v>751</v>
      </c>
      <c r="AN29" s="241"/>
      <c r="AO29" s="252" t="s">
        <v>751</v>
      </c>
      <c r="AP29" s="266"/>
      <c r="AQ29" s="250">
        <v>-1</v>
      </c>
      <c r="AR29" s="249">
        <v>-1</v>
      </c>
      <c r="AS29" s="249">
        <v>-1</v>
      </c>
      <c r="AT29" s="249">
        <v>-1</v>
      </c>
      <c r="AU29" s="249">
        <v>-1</v>
      </c>
      <c r="AV29" s="249">
        <v>-1</v>
      </c>
      <c r="AW29" s="251">
        <v>-1</v>
      </c>
      <c r="AX29" s="241"/>
    </row>
    <row r="30" spans="1:50" s="91" customFormat="1" ht="15.75" thickBot="1" x14ac:dyDescent="0.3">
      <c r="A30" s="373"/>
      <c r="B30" s="365"/>
      <c r="C30" s="373"/>
      <c r="D30" s="99" t="s">
        <v>278</v>
      </c>
      <c r="E30" s="99">
        <v>4</v>
      </c>
      <c r="F30" s="99" t="s">
        <v>961</v>
      </c>
      <c r="G30" s="99"/>
      <c r="H30" s="394"/>
      <c r="I30" s="339"/>
      <c r="J30" s="298"/>
      <c r="K30" s="276"/>
      <c r="L30" s="257" t="str">
        <f>VLOOKUP($D30,'Participant Registration'!$X$4:$AB$28,'Participant Registration'!Y$3,0)</f>
        <v>AEMO</v>
      </c>
      <c r="M30" s="258" t="str">
        <f>VLOOKUP($D30,'Participant Registration'!$X$4:$AB$28,'Participant Registration'!Z$3,0)</f>
        <v>AEMO</v>
      </c>
      <c r="N30" s="258" t="str">
        <f>VLOOKUP($D30,'Participant Registration'!$X$4:$AB$28,'Participant Registration'!AA$3,0)</f>
        <v>AEMO</v>
      </c>
      <c r="O30" s="259" t="str">
        <f>VLOOKUP($D30,'Participant Registration'!$X$4:$AB$28,'Participant Registration'!AB$3,0)</f>
        <v>AEMO</v>
      </c>
      <c r="P30" s="276"/>
      <c r="Q30" s="257">
        <v>-1</v>
      </c>
      <c r="R30" s="258">
        <v>-1</v>
      </c>
      <c r="S30" s="258">
        <v>-1</v>
      </c>
      <c r="T30" s="258">
        <v>-1</v>
      </c>
      <c r="U30" s="259">
        <v>-1</v>
      </c>
      <c r="V30" s="260">
        <v>-1</v>
      </c>
      <c r="W30" s="257">
        <v>-1</v>
      </c>
      <c r="X30" s="258">
        <v>-1</v>
      </c>
      <c r="Y30" s="258">
        <v>-1</v>
      </c>
      <c r="Z30" s="258">
        <v>-1</v>
      </c>
      <c r="AA30" s="258">
        <v>-1</v>
      </c>
      <c r="AB30" s="258">
        <v>-1</v>
      </c>
      <c r="AC30" s="258">
        <v>-1</v>
      </c>
      <c r="AD30" s="259">
        <v>-1</v>
      </c>
      <c r="AE30" s="258">
        <v>-1</v>
      </c>
      <c r="AF30" s="257">
        <v>-1</v>
      </c>
      <c r="AG30" s="258">
        <v>-1</v>
      </c>
      <c r="AH30" s="259">
        <v>-1</v>
      </c>
      <c r="AI30" s="258">
        <v>-1</v>
      </c>
      <c r="AJ30" s="258">
        <v>-1</v>
      </c>
      <c r="AK30" s="258">
        <v>-1</v>
      </c>
      <c r="AL30" s="258">
        <v>-1</v>
      </c>
      <c r="AM30" s="260">
        <v>-1</v>
      </c>
      <c r="AN30" s="241"/>
      <c r="AO30" s="260">
        <v>-1</v>
      </c>
      <c r="AP30" s="266"/>
      <c r="AQ30" s="257">
        <v>-1</v>
      </c>
      <c r="AR30" s="258">
        <v>-1</v>
      </c>
      <c r="AS30" s="258">
        <v>-1</v>
      </c>
      <c r="AT30" s="258">
        <v>-1</v>
      </c>
      <c r="AU30" s="258">
        <v>-1</v>
      </c>
      <c r="AV30" s="258">
        <v>-1</v>
      </c>
      <c r="AW30" s="259">
        <v>-1</v>
      </c>
      <c r="AX30" s="241"/>
    </row>
    <row r="31" spans="1:50" s="91" customFormat="1" ht="15.75" thickBot="1" x14ac:dyDescent="0.3">
      <c r="A31" s="105"/>
      <c r="B31" s="105"/>
      <c r="C31" s="105"/>
      <c r="H31" s="105"/>
      <c r="I31" s="54"/>
      <c r="J31" s="346"/>
      <c r="K31" s="270"/>
      <c r="L31" s="250"/>
      <c r="M31" s="249"/>
      <c r="N31" s="249"/>
      <c r="O31" s="251"/>
      <c r="P31" s="270"/>
      <c r="Q31" s="250"/>
      <c r="R31" s="249"/>
      <c r="S31" s="249"/>
      <c r="T31" s="249"/>
      <c r="U31" s="251"/>
      <c r="V31" s="252"/>
      <c r="W31" s="250"/>
      <c r="X31" s="249"/>
      <c r="Y31" s="249"/>
      <c r="Z31" s="249"/>
      <c r="AA31" s="249"/>
      <c r="AB31" s="249"/>
      <c r="AC31" s="249"/>
      <c r="AD31" s="251"/>
      <c r="AE31" s="252"/>
      <c r="AF31" s="250"/>
      <c r="AG31" s="249"/>
      <c r="AH31" s="251"/>
      <c r="AI31" s="250"/>
      <c r="AJ31" s="249"/>
      <c r="AK31" s="249"/>
      <c r="AL31" s="251"/>
      <c r="AM31" s="252"/>
      <c r="AN31" s="241"/>
      <c r="AO31" s="252"/>
      <c r="AP31" s="266"/>
      <c r="AQ31" s="250"/>
      <c r="AR31" s="249"/>
      <c r="AS31" s="249"/>
      <c r="AT31" s="249"/>
      <c r="AU31" s="249"/>
      <c r="AV31" s="249"/>
      <c r="AW31" s="251"/>
      <c r="AX31" s="241"/>
    </row>
    <row r="32" spans="1:50" s="91" customFormat="1" ht="60" x14ac:dyDescent="0.25">
      <c r="A32" s="371" t="s">
        <v>1139</v>
      </c>
      <c r="B32" s="363" t="s">
        <v>1026</v>
      </c>
      <c r="C32" s="363" t="s">
        <v>669</v>
      </c>
      <c r="D32" s="133" t="s">
        <v>936</v>
      </c>
      <c r="E32" s="89">
        <v>1</v>
      </c>
      <c r="F32" s="133" t="s">
        <v>993</v>
      </c>
      <c r="G32" s="89">
        <v>1083</v>
      </c>
      <c r="H32" s="366" t="s">
        <v>1009</v>
      </c>
      <c r="I32" s="334" t="s">
        <v>1128</v>
      </c>
      <c r="J32" s="297" t="s">
        <v>1308</v>
      </c>
      <c r="K32" s="277"/>
      <c r="L32" s="253" t="str">
        <f>VLOOKUP($D32,'Participant Registration'!$X$4:$AB$28,'Participant Registration'!Y$3,0)</f>
        <v>ERMPOWER/AGLE/AES</v>
      </c>
      <c r="M32" s="254" t="str">
        <f>VLOOKUP($D32,'Participant Registration'!$X$4:$AB$28,'Participant Registration'!Z$3,0)</f>
        <v>STANWELL/SOLARIS/PULSE/COVAU</v>
      </c>
      <c r="N32" s="254" t="str">
        <f>VLOOKUP($D32,'Participant Registration'!$X$4:$AB$28,'Participant Registration'!AA$3,0)</f>
        <v>AURORA</v>
      </c>
      <c r="O32" s="255" t="str">
        <f>VLOOKUP($D32,'Participant Registration'!$X$4:$AB$28,'Participant Registration'!AB$3,0)</f>
        <v>AGLQLD2</v>
      </c>
      <c r="P32" s="277"/>
      <c r="Q32" s="253" t="s">
        <v>751</v>
      </c>
      <c r="R32" s="254" t="s">
        <v>751</v>
      </c>
      <c r="S32" s="254" t="s">
        <v>10</v>
      </c>
      <c r="T32" s="254" t="s">
        <v>751</v>
      </c>
      <c r="U32" s="255" t="s">
        <v>751</v>
      </c>
      <c r="V32" s="256" t="s">
        <v>10</v>
      </c>
      <c r="W32" s="253">
        <v>-1</v>
      </c>
      <c r="X32" s="254">
        <v>-1</v>
      </c>
      <c r="Y32" s="254">
        <v>-1</v>
      </c>
      <c r="Z32" s="254">
        <v>-1</v>
      </c>
      <c r="AA32" s="254">
        <v>-1</v>
      </c>
      <c r="AB32" s="254">
        <v>-1</v>
      </c>
      <c r="AC32" s="254">
        <v>-1</v>
      </c>
      <c r="AD32" s="255">
        <v>-1</v>
      </c>
      <c r="AE32" s="256" t="s">
        <v>751</v>
      </c>
      <c r="AF32" s="253" t="s">
        <v>751</v>
      </c>
      <c r="AG32" s="254">
        <v>-1</v>
      </c>
      <c r="AH32" s="255">
        <v>-1</v>
      </c>
      <c r="AI32" s="253">
        <v>-1</v>
      </c>
      <c r="AJ32" s="254">
        <v>-1</v>
      </c>
      <c r="AK32" s="254">
        <v>-1</v>
      </c>
      <c r="AL32" s="255">
        <v>-1</v>
      </c>
      <c r="AM32" s="256" t="s">
        <v>751</v>
      </c>
      <c r="AN32" s="241"/>
      <c r="AO32" s="256" t="s">
        <v>751</v>
      </c>
      <c r="AP32" s="266"/>
      <c r="AQ32" s="253">
        <v>-1</v>
      </c>
      <c r="AR32" s="254">
        <v>-1</v>
      </c>
      <c r="AS32" s="254">
        <v>-1</v>
      </c>
      <c r="AT32" s="254">
        <v>-1</v>
      </c>
      <c r="AU32" s="254">
        <v>-1</v>
      </c>
      <c r="AV32" s="254">
        <v>-1</v>
      </c>
      <c r="AW32" s="255">
        <v>-1</v>
      </c>
      <c r="AX32" s="241"/>
    </row>
    <row r="33" spans="1:50" s="91" customFormat="1" ht="30.75" customHeight="1" x14ac:dyDescent="0.25">
      <c r="A33" s="372"/>
      <c r="B33" s="364"/>
      <c r="C33" s="364"/>
      <c r="D33" s="140" t="s">
        <v>937</v>
      </c>
      <c r="E33" s="90">
        <v>2</v>
      </c>
      <c r="F33" s="98" t="s">
        <v>1030</v>
      </c>
      <c r="G33" s="90"/>
      <c r="H33" s="367"/>
      <c r="I33" s="78"/>
      <c r="J33" s="248" t="s">
        <v>1309</v>
      </c>
      <c r="K33" s="270"/>
      <c r="L33" s="250" t="str">
        <f>VLOOKUP($D33,'Participant Registration'!$X$4:$AB$28,'Participant Registration'!Y$3,0)</f>
        <v>UMPLP</v>
      </c>
      <c r="M33" s="249" t="str">
        <f>VLOOKUP($D33,'Participant Registration'!$X$4:$AB$28,'Participant Registration'!Z$3,0)</f>
        <v>CITIPP/POWCP</v>
      </c>
      <c r="N33" s="249" t="str">
        <f>VLOOKUP($D33,'Participant Registration'!$X$4:$AB$28,'Participant Registration'!AA$3,0)</f>
        <v>MISSING</v>
      </c>
      <c r="O33" s="251" t="str">
        <f>VLOOKUP($D33,'Participant Registration'!$X$4:$AB$28,'Participant Registration'!AB$3,0)</f>
        <v>MISSING</v>
      </c>
      <c r="P33" s="270"/>
      <c r="Q33" s="250">
        <v>-1</v>
      </c>
      <c r="R33" s="249">
        <v>-1</v>
      </c>
      <c r="S33" s="249">
        <v>-1</v>
      </c>
      <c r="T33" s="249">
        <v>-1</v>
      </c>
      <c r="U33" s="251">
        <v>-1</v>
      </c>
      <c r="V33" s="252">
        <v>-1</v>
      </c>
      <c r="W33" s="250" t="s">
        <v>751</v>
      </c>
      <c r="X33" s="249" t="s">
        <v>751</v>
      </c>
      <c r="Y33" s="249">
        <v>-1</v>
      </c>
      <c r="Z33" s="249">
        <v>-1</v>
      </c>
      <c r="AA33" s="249" t="s">
        <v>751</v>
      </c>
      <c r="AB33" s="249" t="s">
        <v>751</v>
      </c>
      <c r="AC33" s="249">
        <v>-1</v>
      </c>
      <c r="AD33" s="251">
        <v>-1</v>
      </c>
      <c r="AE33" s="252">
        <v>-1</v>
      </c>
      <c r="AF33" s="250">
        <v>-1</v>
      </c>
      <c r="AG33" s="249">
        <v>-1</v>
      </c>
      <c r="AH33" s="251">
        <v>-1</v>
      </c>
      <c r="AI33" s="250" t="s">
        <v>751</v>
      </c>
      <c r="AJ33" s="249" t="s">
        <v>751</v>
      </c>
      <c r="AK33" s="249">
        <v>-1</v>
      </c>
      <c r="AL33" s="251">
        <v>-1</v>
      </c>
      <c r="AM33" s="252">
        <v>-1</v>
      </c>
      <c r="AN33" s="241"/>
      <c r="AO33" s="252">
        <v>-1</v>
      </c>
      <c r="AP33" s="266"/>
      <c r="AQ33" s="250" t="s">
        <v>751</v>
      </c>
      <c r="AR33" s="249" t="s">
        <v>751</v>
      </c>
      <c r="AS33" s="249">
        <v>-1</v>
      </c>
      <c r="AT33" s="249">
        <v>-1</v>
      </c>
      <c r="AU33" s="249" t="s">
        <v>751</v>
      </c>
      <c r="AV33" s="249">
        <v>-1</v>
      </c>
      <c r="AW33" s="251">
        <v>-1</v>
      </c>
      <c r="AX33" s="241"/>
    </row>
    <row r="34" spans="1:50" s="91" customFormat="1" ht="30.75" thickBot="1" x14ac:dyDescent="0.3">
      <c r="A34" s="373"/>
      <c r="B34" s="365"/>
      <c r="C34" s="365"/>
      <c r="D34" s="141" t="s">
        <v>278</v>
      </c>
      <c r="E34" s="92">
        <v>3</v>
      </c>
      <c r="F34" s="141" t="s">
        <v>963</v>
      </c>
      <c r="G34" s="92"/>
      <c r="H34" s="368"/>
      <c r="I34" s="113"/>
      <c r="J34" s="298" t="s">
        <v>1310</v>
      </c>
      <c r="K34" s="276"/>
      <c r="L34" s="257" t="str">
        <f>VLOOKUP($D34,'Participant Registration'!$X$4:$AB$28,'Participant Registration'!Y$3,0)</f>
        <v>AEMO</v>
      </c>
      <c r="M34" s="258" t="str">
        <f>VLOOKUP($D34,'Participant Registration'!$X$4:$AB$28,'Participant Registration'!Z$3,0)</f>
        <v>AEMO</v>
      </c>
      <c r="N34" s="258" t="str">
        <f>VLOOKUP($D34,'Participant Registration'!$X$4:$AB$28,'Participant Registration'!AA$3,0)</f>
        <v>AEMO</v>
      </c>
      <c r="O34" s="259" t="str">
        <f>VLOOKUP($D34,'Participant Registration'!$X$4:$AB$28,'Participant Registration'!AB$3,0)</f>
        <v>AEMO</v>
      </c>
      <c r="P34" s="276"/>
      <c r="Q34" s="257">
        <v>-1</v>
      </c>
      <c r="R34" s="258">
        <v>-1</v>
      </c>
      <c r="S34" s="258">
        <v>-1</v>
      </c>
      <c r="T34" s="258">
        <v>-1</v>
      </c>
      <c r="U34" s="259">
        <v>-1</v>
      </c>
      <c r="V34" s="260">
        <v>-1</v>
      </c>
      <c r="W34" s="257">
        <v>-1</v>
      </c>
      <c r="X34" s="258">
        <v>-1</v>
      </c>
      <c r="Y34" s="258">
        <v>-1</v>
      </c>
      <c r="Z34" s="258">
        <v>-1</v>
      </c>
      <c r="AA34" s="258">
        <v>-1</v>
      </c>
      <c r="AB34" s="258">
        <v>-1</v>
      </c>
      <c r="AC34" s="258">
        <v>-1</v>
      </c>
      <c r="AD34" s="259">
        <v>-1</v>
      </c>
      <c r="AE34" s="260">
        <v>-1</v>
      </c>
      <c r="AF34" s="257">
        <v>-1</v>
      </c>
      <c r="AG34" s="258">
        <v>-1</v>
      </c>
      <c r="AH34" s="259">
        <v>-1</v>
      </c>
      <c r="AI34" s="257">
        <v>-1</v>
      </c>
      <c r="AJ34" s="258">
        <v>-1</v>
      </c>
      <c r="AK34" s="258">
        <v>-1</v>
      </c>
      <c r="AL34" s="259">
        <v>-1</v>
      </c>
      <c r="AM34" s="260">
        <v>-1</v>
      </c>
      <c r="AN34" s="241"/>
      <c r="AO34" s="260">
        <v>-1</v>
      </c>
      <c r="AP34" s="266"/>
      <c r="AQ34" s="257">
        <v>-1</v>
      </c>
      <c r="AR34" s="258">
        <v>-1</v>
      </c>
      <c r="AS34" s="258">
        <v>-1</v>
      </c>
      <c r="AT34" s="258">
        <v>-1</v>
      </c>
      <c r="AU34" s="258">
        <v>-1</v>
      </c>
      <c r="AV34" s="258">
        <v>-1</v>
      </c>
      <c r="AW34" s="259">
        <v>-1</v>
      </c>
      <c r="AX34" s="241"/>
    </row>
    <row r="35" spans="1:50" s="91" customFormat="1" ht="15.75" thickBot="1" x14ac:dyDescent="0.3">
      <c r="A35" s="105"/>
      <c r="B35" s="115"/>
      <c r="C35" s="105"/>
      <c r="D35" s="61"/>
      <c r="E35" s="61"/>
      <c r="F35" s="61"/>
      <c r="G35" s="61"/>
      <c r="H35" s="54"/>
      <c r="I35" s="54"/>
      <c r="J35" s="346"/>
      <c r="K35" s="270"/>
      <c r="L35" s="250"/>
      <c r="M35" s="249"/>
      <c r="N35" s="249"/>
      <c r="O35" s="251"/>
      <c r="P35" s="270"/>
      <c r="Q35" s="250"/>
      <c r="R35" s="249"/>
      <c r="S35" s="249"/>
      <c r="T35" s="249"/>
      <c r="U35" s="251"/>
      <c r="V35" s="252"/>
      <c r="W35" s="250"/>
      <c r="X35" s="249"/>
      <c r="Y35" s="249"/>
      <c r="Z35" s="249"/>
      <c r="AA35" s="249"/>
      <c r="AB35" s="249"/>
      <c r="AC35" s="249"/>
      <c r="AD35" s="251"/>
      <c r="AE35" s="252"/>
      <c r="AF35" s="250"/>
      <c r="AG35" s="249"/>
      <c r="AH35" s="251"/>
      <c r="AI35" s="250"/>
      <c r="AJ35" s="249"/>
      <c r="AK35" s="249"/>
      <c r="AL35" s="251"/>
      <c r="AM35" s="252"/>
      <c r="AN35" s="241"/>
      <c r="AO35" s="252"/>
      <c r="AP35" s="266"/>
      <c r="AQ35" s="250"/>
      <c r="AR35" s="249"/>
      <c r="AS35" s="249"/>
      <c r="AT35" s="249"/>
      <c r="AU35" s="249"/>
      <c r="AV35" s="249"/>
      <c r="AW35" s="251"/>
      <c r="AX35" s="241"/>
    </row>
    <row r="36" spans="1:50" s="91" customFormat="1" ht="15.75" customHeight="1" x14ac:dyDescent="0.25">
      <c r="A36" s="359" t="s">
        <v>1140</v>
      </c>
      <c r="B36" s="405" t="s">
        <v>1037</v>
      </c>
      <c r="C36" s="402" t="s">
        <v>669</v>
      </c>
      <c r="D36" s="137" t="s">
        <v>936</v>
      </c>
      <c r="E36" s="89">
        <v>1</v>
      </c>
      <c r="F36" s="137" t="s">
        <v>933</v>
      </c>
      <c r="G36" s="101">
        <v>1082</v>
      </c>
      <c r="H36" s="369" t="s">
        <v>1010</v>
      </c>
      <c r="I36" s="334" t="s">
        <v>1128</v>
      </c>
      <c r="J36" s="297" t="s">
        <v>1311</v>
      </c>
      <c r="K36" s="277"/>
      <c r="L36" s="253" t="str">
        <f>VLOOKUP($D36,'Participant Registration'!$X$4:$AB$28,'Participant Registration'!Y$3,0)</f>
        <v>ERMPOWER/AGLE/AES</v>
      </c>
      <c r="M36" s="254" t="str">
        <f>VLOOKUP($D36,'Participant Registration'!$X$4:$AB$28,'Participant Registration'!Z$3,0)</f>
        <v>STANWELL/SOLARIS/PULSE/COVAU</v>
      </c>
      <c r="N36" s="254" t="str">
        <f>VLOOKUP($D36,'Participant Registration'!$X$4:$AB$28,'Participant Registration'!AA$3,0)</f>
        <v>AURORA</v>
      </c>
      <c r="O36" s="255" t="str">
        <f>VLOOKUP($D36,'Participant Registration'!$X$4:$AB$28,'Participant Registration'!AB$3,0)</f>
        <v>AGLQLD2</v>
      </c>
      <c r="P36" s="277"/>
      <c r="Q36" s="253" t="s">
        <v>751</v>
      </c>
      <c r="R36" s="254" t="s">
        <v>751</v>
      </c>
      <c r="S36" s="254" t="s">
        <v>10</v>
      </c>
      <c r="T36" s="254" t="s">
        <v>751</v>
      </c>
      <c r="U36" s="255" t="s">
        <v>751</v>
      </c>
      <c r="V36" s="256" t="s">
        <v>10</v>
      </c>
      <c r="W36" s="253">
        <v>-1</v>
      </c>
      <c r="X36" s="254">
        <v>-1</v>
      </c>
      <c r="Y36" s="254">
        <v>-1</v>
      </c>
      <c r="Z36" s="254">
        <v>-1</v>
      </c>
      <c r="AA36" s="254">
        <v>-1</v>
      </c>
      <c r="AB36" s="254">
        <v>-1</v>
      </c>
      <c r="AC36" s="254">
        <v>-1</v>
      </c>
      <c r="AD36" s="255">
        <v>-1</v>
      </c>
      <c r="AE36" s="256" t="s">
        <v>751</v>
      </c>
      <c r="AF36" s="253" t="s">
        <v>751</v>
      </c>
      <c r="AG36" s="254">
        <v>-1</v>
      </c>
      <c r="AH36" s="255">
        <v>-1</v>
      </c>
      <c r="AI36" s="253">
        <v>-1</v>
      </c>
      <c r="AJ36" s="254">
        <v>-1</v>
      </c>
      <c r="AK36" s="254">
        <v>-1</v>
      </c>
      <c r="AL36" s="255">
        <v>-1</v>
      </c>
      <c r="AM36" s="256" t="s">
        <v>751</v>
      </c>
      <c r="AN36" s="241"/>
      <c r="AO36" s="256" t="s">
        <v>751</v>
      </c>
      <c r="AP36" s="266"/>
      <c r="AQ36" s="253">
        <v>-1</v>
      </c>
      <c r="AR36" s="254">
        <v>-1</v>
      </c>
      <c r="AS36" s="254">
        <v>-1</v>
      </c>
      <c r="AT36" s="254">
        <v>-1</v>
      </c>
      <c r="AU36" s="254">
        <v>-1</v>
      </c>
      <c r="AV36" s="254">
        <v>-1</v>
      </c>
      <c r="AW36" s="255">
        <v>-1</v>
      </c>
      <c r="AX36" s="241"/>
    </row>
    <row r="37" spans="1:50" s="91" customFormat="1" ht="30.75" customHeight="1" x14ac:dyDescent="0.25">
      <c r="A37" s="360"/>
      <c r="B37" s="406"/>
      <c r="C37" s="403"/>
      <c r="D37" s="140" t="s">
        <v>937</v>
      </c>
      <c r="E37" s="90">
        <v>2</v>
      </c>
      <c r="F37" s="98" t="s">
        <v>1029</v>
      </c>
      <c r="G37" s="100"/>
      <c r="H37" s="377"/>
      <c r="I37" s="78"/>
      <c r="J37" s="248" t="s">
        <v>1312</v>
      </c>
      <c r="K37" s="270"/>
      <c r="L37" s="250" t="str">
        <f>VLOOKUP($D37,'Participant Registration'!$X$4:$AB$28,'Participant Registration'!Y$3,0)</f>
        <v>UMPLP</v>
      </c>
      <c r="M37" s="249" t="str">
        <f>VLOOKUP($D37,'Participant Registration'!$X$4:$AB$28,'Participant Registration'!Z$3,0)</f>
        <v>CITIPP/POWCP</v>
      </c>
      <c r="N37" s="249" t="str">
        <f>VLOOKUP($D37,'Participant Registration'!$X$4:$AB$28,'Participant Registration'!AA$3,0)</f>
        <v>MISSING</v>
      </c>
      <c r="O37" s="251" t="str">
        <f>VLOOKUP($D37,'Participant Registration'!$X$4:$AB$28,'Participant Registration'!AB$3,0)</f>
        <v>MISSING</v>
      </c>
      <c r="P37" s="270"/>
      <c r="Q37" s="250">
        <v>-1</v>
      </c>
      <c r="R37" s="249">
        <v>-1</v>
      </c>
      <c r="S37" s="249">
        <v>-1</v>
      </c>
      <c r="T37" s="249">
        <v>-1</v>
      </c>
      <c r="U37" s="251">
        <v>-1</v>
      </c>
      <c r="V37" s="252">
        <v>-1</v>
      </c>
      <c r="W37" s="250">
        <v>-1</v>
      </c>
      <c r="X37" s="249" t="s">
        <v>751</v>
      </c>
      <c r="Y37" s="249">
        <v>-1</v>
      </c>
      <c r="Z37" s="249">
        <v>-1</v>
      </c>
      <c r="AA37" s="249">
        <v>-1</v>
      </c>
      <c r="AB37" s="249" t="s">
        <v>751</v>
      </c>
      <c r="AC37" s="249">
        <v>-1</v>
      </c>
      <c r="AD37" s="251">
        <v>-1</v>
      </c>
      <c r="AE37" s="252">
        <v>-1</v>
      </c>
      <c r="AF37" s="250">
        <v>-1</v>
      </c>
      <c r="AG37" s="249">
        <v>-1</v>
      </c>
      <c r="AH37" s="251">
        <v>-1</v>
      </c>
      <c r="AI37" s="250">
        <v>-1</v>
      </c>
      <c r="AJ37" s="249" t="s">
        <v>751</v>
      </c>
      <c r="AK37" s="249">
        <v>-1</v>
      </c>
      <c r="AL37" s="251">
        <v>-1</v>
      </c>
      <c r="AM37" s="252">
        <v>-1</v>
      </c>
      <c r="AN37" s="241"/>
      <c r="AO37" s="252">
        <v>-1</v>
      </c>
      <c r="AP37" s="266"/>
      <c r="AQ37" s="250">
        <v>-1</v>
      </c>
      <c r="AR37" s="249" t="s">
        <v>751</v>
      </c>
      <c r="AS37" s="249">
        <v>-1</v>
      </c>
      <c r="AT37" s="249">
        <v>-1</v>
      </c>
      <c r="AU37" s="249">
        <v>-1</v>
      </c>
      <c r="AV37" s="249">
        <v>-1</v>
      </c>
      <c r="AW37" s="251">
        <v>-1</v>
      </c>
      <c r="AX37" s="241"/>
    </row>
    <row r="38" spans="1:50" s="91" customFormat="1" ht="30.75" thickBot="1" x14ac:dyDescent="0.3">
      <c r="A38" s="361"/>
      <c r="B38" s="407"/>
      <c r="C38" s="404"/>
      <c r="D38" s="141" t="s">
        <v>278</v>
      </c>
      <c r="E38" s="92">
        <v>3</v>
      </c>
      <c r="F38" s="141" t="s">
        <v>1027</v>
      </c>
      <c r="G38" s="102"/>
      <c r="H38" s="370"/>
      <c r="I38" s="113"/>
      <c r="J38" s="298" t="s">
        <v>1313</v>
      </c>
      <c r="K38" s="276"/>
      <c r="L38" s="257" t="str">
        <f>VLOOKUP($D38,'Participant Registration'!$X$4:$AB$28,'Participant Registration'!Y$3,0)</f>
        <v>AEMO</v>
      </c>
      <c r="M38" s="258" t="str">
        <f>VLOOKUP($D38,'Participant Registration'!$X$4:$AB$28,'Participant Registration'!Z$3,0)</f>
        <v>AEMO</v>
      </c>
      <c r="N38" s="258" t="str">
        <f>VLOOKUP($D38,'Participant Registration'!$X$4:$AB$28,'Participant Registration'!AA$3,0)</f>
        <v>AEMO</v>
      </c>
      <c r="O38" s="259" t="str">
        <f>VLOOKUP($D38,'Participant Registration'!$X$4:$AB$28,'Participant Registration'!AB$3,0)</f>
        <v>AEMO</v>
      </c>
      <c r="P38" s="276"/>
      <c r="Q38" s="257">
        <v>-1</v>
      </c>
      <c r="R38" s="258">
        <v>-1</v>
      </c>
      <c r="S38" s="258">
        <v>-1</v>
      </c>
      <c r="T38" s="258">
        <v>-1</v>
      </c>
      <c r="U38" s="259">
        <v>-1</v>
      </c>
      <c r="V38" s="260">
        <v>-1</v>
      </c>
      <c r="W38" s="257">
        <v>-1</v>
      </c>
      <c r="X38" s="258">
        <v>-1</v>
      </c>
      <c r="Y38" s="258">
        <v>-1</v>
      </c>
      <c r="Z38" s="258">
        <v>-1</v>
      </c>
      <c r="AA38" s="258">
        <v>-1</v>
      </c>
      <c r="AB38" s="258">
        <v>-1</v>
      </c>
      <c r="AC38" s="258">
        <v>-1</v>
      </c>
      <c r="AD38" s="259">
        <v>-1</v>
      </c>
      <c r="AE38" s="260">
        <v>-1</v>
      </c>
      <c r="AF38" s="257">
        <v>-1</v>
      </c>
      <c r="AG38" s="258">
        <v>-1</v>
      </c>
      <c r="AH38" s="259">
        <v>-1</v>
      </c>
      <c r="AI38" s="257">
        <v>-1</v>
      </c>
      <c r="AJ38" s="258">
        <v>-1</v>
      </c>
      <c r="AK38" s="258">
        <v>-1</v>
      </c>
      <c r="AL38" s="259">
        <v>-1</v>
      </c>
      <c r="AM38" s="260">
        <v>-1</v>
      </c>
      <c r="AN38" s="241"/>
      <c r="AO38" s="260">
        <v>-1</v>
      </c>
      <c r="AP38" s="266"/>
      <c r="AQ38" s="257">
        <v>-1</v>
      </c>
      <c r="AR38" s="258">
        <v>-1</v>
      </c>
      <c r="AS38" s="258">
        <v>-1</v>
      </c>
      <c r="AT38" s="258">
        <v>-1</v>
      </c>
      <c r="AU38" s="258">
        <v>-1</v>
      </c>
      <c r="AV38" s="258">
        <v>-1</v>
      </c>
      <c r="AW38" s="259">
        <v>-1</v>
      </c>
      <c r="AX38" s="241"/>
    </row>
    <row r="39" spans="1:50" s="91" customFormat="1" ht="15.75" thickBot="1" x14ac:dyDescent="0.3">
      <c r="A39" s="115"/>
      <c r="B39" s="115"/>
      <c r="C39" s="115"/>
      <c r="D39" s="61"/>
      <c r="E39" s="61"/>
      <c r="F39" s="61"/>
      <c r="G39" s="67"/>
      <c r="H39" s="54"/>
      <c r="I39" s="54"/>
      <c r="J39" s="346"/>
      <c r="K39" s="270"/>
      <c r="L39" s="250"/>
      <c r="M39" s="249"/>
      <c r="N39" s="249"/>
      <c r="O39" s="251"/>
      <c r="P39" s="270"/>
      <c r="Q39" s="250"/>
      <c r="R39" s="249"/>
      <c r="S39" s="249"/>
      <c r="T39" s="249"/>
      <c r="U39" s="251"/>
      <c r="V39" s="252"/>
      <c r="W39" s="250"/>
      <c r="X39" s="249"/>
      <c r="Y39" s="249"/>
      <c r="Z39" s="249"/>
      <c r="AA39" s="249"/>
      <c r="AB39" s="249"/>
      <c r="AC39" s="249"/>
      <c r="AD39" s="251"/>
      <c r="AE39" s="252"/>
      <c r="AF39" s="250"/>
      <c r="AG39" s="249"/>
      <c r="AH39" s="251"/>
      <c r="AI39" s="250"/>
      <c r="AJ39" s="249"/>
      <c r="AK39" s="249"/>
      <c r="AL39" s="251"/>
      <c r="AM39" s="252"/>
      <c r="AN39" s="241"/>
      <c r="AO39" s="252"/>
      <c r="AP39" s="266"/>
      <c r="AQ39" s="250"/>
      <c r="AR39" s="249"/>
      <c r="AS39" s="249"/>
      <c r="AT39" s="249"/>
      <c r="AU39" s="249"/>
      <c r="AV39" s="249"/>
      <c r="AW39" s="251"/>
      <c r="AX39" s="241"/>
    </row>
    <row r="40" spans="1:50" s="91" customFormat="1" ht="60" x14ac:dyDescent="0.25">
      <c r="A40" s="356" t="s">
        <v>1052</v>
      </c>
      <c r="B40" s="363" t="s">
        <v>1039</v>
      </c>
      <c r="C40" s="354" t="s">
        <v>669</v>
      </c>
      <c r="D40" s="137" t="s">
        <v>936</v>
      </c>
      <c r="E40" s="89">
        <v>1</v>
      </c>
      <c r="F40" s="137" t="s">
        <v>933</v>
      </c>
      <c r="G40" s="101">
        <v>1000</v>
      </c>
      <c r="H40" s="369" t="s">
        <v>1007</v>
      </c>
      <c r="I40" s="334" t="s">
        <v>1128</v>
      </c>
      <c r="J40" s="297" t="s">
        <v>1314</v>
      </c>
      <c r="K40" s="277"/>
      <c r="L40" s="253" t="str">
        <f>VLOOKUP($D40,'Participant Registration'!$X$4:$AB$28,'Participant Registration'!Y$3,0)</f>
        <v>ERMPOWER/AGLE/AES</v>
      </c>
      <c r="M40" s="254" t="str">
        <f>VLOOKUP($D40,'Participant Registration'!$X$4:$AB$28,'Participant Registration'!Z$3,0)</f>
        <v>STANWELL/SOLARIS/PULSE/COVAU</v>
      </c>
      <c r="N40" s="254" t="str">
        <f>VLOOKUP($D40,'Participant Registration'!$X$4:$AB$28,'Participant Registration'!AA$3,0)</f>
        <v>AURORA</v>
      </c>
      <c r="O40" s="255" t="str">
        <f>VLOOKUP($D40,'Participant Registration'!$X$4:$AB$28,'Participant Registration'!AB$3,0)</f>
        <v>AGLQLD2</v>
      </c>
      <c r="P40" s="277"/>
      <c r="Q40" s="253" t="s">
        <v>751</v>
      </c>
      <c r="R40" s="254" t="s">
        <v>751</v>
      </c>
      <c r="S40" s="254" t="s">
        <v>10</v>
      </c>
      <c r="T40" s="254" t="s">
        <v>751</v>
      </c>
      <c r="U40" s="255" t="s">
        <v>751</v>
      </c>
      <c r="V40" s="256" t="s">
        <v>751</v>
      </c>
      <c r="W40" s="253">
        <v>-1</v>
      </c>
      <c r="X40" s="254">
        <v>-1</v>
      </c>
      <c r="Y40" s="254">
        <v>-1</v>
      </c>
      <c r="Z40" s="254">
        <v>-1</v>
      </c>
      <c r="AA40" s="254">
        <v>-1</v>
      </c>
      <c r="AB40" s="254">
        <v>-1</v>
      </c>
      <c r="AC40" s="254">
        <v>-1</v>
      </c>
      <c r="AD40" s="255">
        <v>-1</v>
      </c>
      <c r="AE40" s="256" t="s">
        <v>751</v>
      </c>
      <c r="AF40" s="253" t="s">
        <v>751</v>
      </c>
      <c r="AG40" s="254">
        <v>-1</v>
      </c>
      <c r="AH40" s="255">
        <v>-1</v>
      </c>
      <c r="AI40" s="253">
        <v>-1</v>
      </c>
      <c r="AJ40" s="254">
        <v>-1</v>
      </c>
      <c r="AK40" s="254">
        <v>-1</v>
      </c>
      <c r="AL40" s="255">
        <v>-1</v>
      </c>
      <c r="AM40" s="256" t="s">
        <v>751</v>
      </c>
      <c r="AN40" s="241"/>
      <c r="AO40" s="256" t="s">
        <v>751</v>
      </c>
      <c r="AP40" s="266"/>
      <c r="AQ40" s="253">
        <v>-1</v>
      </c>
      <c r="AR40" s="254">
        <v>-1</v>
      </c>
      <c r="AS40" s="254">
        <v>-1</v>
      </c>
      <c r="AT40" s="254">
        <v>-1</v>
      </c>
      <c r="AU40" s="254">
        <v>-1</v>
      </c>
      <c r="AV40" s="254">
        <v>-1</v>
      </c>
      <c r="AW40" s="255">
        <v>-1</v>
      </c>
      <c r="AX40" s="241"/>
    </row>
    <row r="41" spans="1:50" s="91" customFormat="1" ht="30.75" customHeight="1" x14ac:dyDescent="0.25">
      <c r="A41" s="357"/>
      <c r="B41" s="364"/>
      <c r="C41" s="362"/>
      <c r="D41" s="140" t="s">
        <v>937</v>
      </c>
      <c r="E41" s="90">
        <v>2</v>
      </c>
      <c r="F41" s="98" t="s">
        <v>1028</v>
      </c>
      <c r="G41" s="100"/>
      <c r="H41" s="377"/>
      <c r="I41" s="78"/>
      <c r="J41" s="248" t="s">
        <v>1315</v>
      </c>
      <c r="K41" s="270"/>
      <c r="L41" s="250" t="str">
        <f>VLOOKUP($D41,'Participant Registration'!$X$4:$AB$28,'Participant Registration'!Y$3,0)</f>
        <v>UMPLP</v>
      </c>
      <c r="M41" s="249" t="str">
        <f>VLOOKUP($D41,'Participant Registration'!$X$4:$AB$28,'Participant Registration'!Z$3,0)</f>
        <v>CITIPP/POWCP</v>
      </c>
      <c r="N41" s="249" t="str">
        <f>VLOOKUP($D41,'Participant Registration'!$X$4:$AB$28,'Participant Registration'!AA$3,0)</f>
        <v>MISSING</v>
      </c>
      <c r="O41" s="251" t="str">
        <f>VLOOKUP($D41,'Participant Registration'!$X$4:$AB$28,'Participant Registration'!AB$3,0)</f>
        <v>MISSING</v>
      </c>
      <c r="P41" s="270"/>
      <c r="Q41" s="250">
        <v>-1</v>
      </c>
      <c r="R41" s="249">
        <v>-1</v>
      </c>
      <c r="S41" s="249">
        <v>-1</v>
      </c>
      <c r="T41" s="249">
        <v>-1</v>
      </c>
      <c r="U41" s="251">
        <v>-1</v>
      </c>
      <c r="V41" s="252">
        <v>-1</v>
      </c>
      <c r="W41" s="250">
        <v>-1</v>
      </c>
      <c r="X41" s="249" t="s">
        <v>751</v>
      </c>
      <c r="Y41" s="249">
        <v>-1</v>
      </c>
      <c r="Z41" s="249">
        <v>-1</v>
      </c>
      <c r="AA41" s="249">
        <v>-1</v>
      </c>
      <c r="AB41" s="249" t="s">
        <v>751</v>
      </c>
      <c r="AC41" s="249">
        <v>-1</v>
      </c>
      <c r="AD41" s="251">
        <v>-1</v>
      </c>
      <c r="AE41" s="252">
        <v>-1</v>
      </c>
      <c r="AF41" s="250">
        <v>-1</v>
      </c>
      <c r="AG41" s="249">
        <v>-1</v>
      </c>
      <c r="AH41" s="251">
        <v>-1</v>
      </c>
      <c r="AI41" s="250">
        <v>-1</v>
      </c>
      <c r="AJ41" s="249" t="s">
        <v>751</v>
      </c>
      <c r="AK41" s="249">
        <v>-1</v>
      </c>
      <c r="AL41" s="251">
        <v>-1</v>
      </c>
      <c r="AM41" s="252">
        <v>-1</v>
      </c>
      <c r="AN41" s="241"/>
      <c r="AO41" s="252">
        <v>-1</v>
      </c>
      <c r="AP41" s="266"/>
      <c r="AQ41" s="250">
        <v>-1</v>
      </c>
      <c r="AR41" s="249" t="s">
        <v>751</v>
      </c>
      <c r="AS41" s="249">
        <v>-1</v>
      </c>
      <c r="AT41" s="249">
        <v>-1</v>
      </c>
      <c r="AU41" s="249">
        <v>-1</v>
      </c>
      <c r="AV41" s="249">
        <v>-1</v>
      </c>
      <c r="AW41" s="251">
        <v>-1</v>
      </c>
      <c r="AX41" s="241"/>
    </row>
    <row r="42" spans="1:50" s="91" customFormat="1" ht="30" x14ac:dyDescent="0.25">
      <c r="A42" s="357"/>
      <c r="B42" s="364"/>
      <c r="C42" s="362"/>
      <c r="D42" s="140" t="s">
        <v>278</v>
      </c>
      <c r="E42" s="90">
        <v>3</v>
      </c>
      <c r="F42" s="140" t="s">
        <v>965</v>
      </c>
      <c r="G42" s="100"/>
      <c r="H42" s="377"/>
      <c r="I42" s="78"/>
      <c r="J42" s="248" t="s">
        <v>1316</v>
      </c>
      <c r="K42" s="270"/>
      <c r="L42" s="250" t="str">
        <f>VLOOKUP($D42,'Participant Registration'!$X$4:$AB$28,'Participant Registration'!Y$3,0)</f>
        <v>AEMO</v>
      </c>
      <c r="M42" s="249" t="str">
        <f>VLOOKUP($D42,'Participant Registration'!$X$4:$AB$28,'Participant Registration'!Z$3,0)</f>
        <v>AEMO</v>
      </c>
      <c r="N42" s="249" t="str">
        <f>VLOOKUP($D42,'Participant Registration'!$X$4:$AB$28,'Participant Registration'!AA$3,0)</f>
        <v>AEMO</v>
      </c>
      <c r="O42" s="251" t="str">
        <f>VLOOKUP($D42,'Participant Registration'!$X$4:$AB$28,'Participant Registration'!AB$3,0)</f>
        <v>AEMO</v>
      </c>
      <c r="P42" s="270"/>
      <c r="Q42" s="250">
        <v>-1</v>
      </c>
      <c r="R42" s="249">
        <v>-1</v>
      </c>
      <c r="S42" s="249">
        <v>-1</v>
      </c>
      <c r="T42" s="249">
        <v>-1</v>
      </c>
      <c r="U42" s="251">
        <v>-1</v>
      </c>
      <c r="V42" s="252">
        <v>-1</v>
      </c>
      <c r="W42" s="250">
        <v>-1</v>
      </c>
      <c r="X42" s="249">
        <v>-1</v>
      </c>
      <c r="Y42" s="249">
        <v>-1</v>
      </c>
      <c r="Z42" s="249">
        <v>-1</v>
      </c>
      <c r="AA42" s="249">
        <v>-1</v>
      </c>
      <c r="AB42" s="249">
        <v>-1</v>
      </c>
      <c r="AC42" s="249">
        <v>-1</v>
      </c>
      <c r="AD42" s="251">
        <v>-1</v>
      </c>
      <c r="AE42" s="252">
        <v>-1</v>
      </c>
      <c r="AF42" s="250">
        <v>-1</v>
      </c>
      <c r="AG42" s="249">
        <v>-1</v>
      </c>
      <c r="AH42" s="251">
        <v>-1</v>
      </c>
      <c r="AI42" s="250">
        <v>-1</v>
      </c>
      <c r="AJ42" s="249">
        <v>-1</v>
      </c>
      <c r="AK42" s="249">
        <v>-1</v>
      </c>
      <c r="AL42" s="251">
        <v>-1</v>
      </c>
      <c r="AM42" s="252">
        <v>-1</v>
      </c>
      <c r="AN42" s="241"/>
      <c r="AO42" s="252">
        <v>-1</v>
      </c>
      <c r="AP42" s="266"/>
      <c r="AQ42" s="250">
        <v>-1</v>
      </c>
      <c r="AR42" s="249">
        <v>-1</v>
      </c>
      <c r="AS42" s="249">
        <v>-1</v>
      </c>
      <c r="AT42" s="249">
        <v>-1</v>
      </c>
      <c r="AU42" s="249">
        <v>-1</v>
      </c>
      <c r="AV42" s="249">
        <v>-1</v>
      </c>
      <c r="AW42" s="251">
        <v>-1</v>
      </c>
      <c r="AX42" s="241"/>
    </row>
    <row r="43" spans="1:50" s="91" customFormat="1" ht="30.75" thickBot="1" x14ac:dyDescent="0.3">
      <c r="A43" s="358"/>
      <c r="B43" s="365"/>
      <c r="C43" s="355"/>
      <c r="D43" s="141" t="s">
        <v>937</v>
      </c>
      <c r="E43" s="92">
        <v>4</v>
      </c>
      <c r="F43" s="99" t="s">
        <v>964</v>
      </c>
      <c r="G43" s="102"/>
      <c r="H43" s="370"/>
      <c r="I43" s="113"/>
      <c r="J43" s="298"/>
      <c r="K43" s="276"/>
      <c r="L43" s="257" t="str">
        <f>VLOOKUP($D43,'Participant Registration'!$X$4:$AB$28,'Participant Registration'!Y$3,0)</f>
        <v>UMPLP</v>
      </c>
      <c r="M43" s="258" t="str">
        <f>VLOOKUP($D43,'Participant Registration'!$X$4:$AB$28,'Participant Registration'!Z$3,0)</f>
        <v>CITIPP/POWCP</v>
      </c>
      <c r="N43" s="258" t="str">
        <f>VLOOKUP($D43,'Participant Registration'!$X$4:$AB$28,'Participant Registration'!AA$3,0)</f>
        <v>MISSING</v>
      </c>
      <c r="O43" s="259" t="str">
        <f>VLOOKUP($D43,'Participant Registration'!$X$4:$AB$28,'Participant Registration'!AB$3,0)</f>
        <v>MISSING</v>
      </c>
      <c r="P43" s="276"/>
      <c r="Q43" s="257">
        <v>-1</v>
      </c>
      <c r="R43" s="258">
        <v>-1</v>
      </c>
      <c r="S43" s="258">
        <v>-1</v>
      </c>
      <c r="T43" s="258">
        <v>-1</v>
      </c>
      <c r="U43" s="259">
        <v>-1</v>
      </c>
      <c r="V43" s="260">
        <v>-1</v>
      </c>
      <c r="W43" s="257">
        <v>-1</v>
      </c>
      <c r="X43" s="258" t="s">
        <v>751</v>
      </c>
      <c r="Y43" s="258">
        <v>-1</v>
      </c>
      <c r="Z43" s="258">
        <v>-1</v>
      </c>
      <c r="AA43" s="258">
        <v>-1</v>
      </c>
      <c r="AB43" s="258" t="s">
        <v>751</v>
      </c>
      <c r="AC43" s="258">
        <v>-1</v>
      </c>
      <c r="AD43" s="259">
        <v>-1</v>
      </c>
      <c r="AE43" s="260">
        <v>-1</v>
      </c>
      <c r="AF43" s="257">
        <v>-1</v>
      </c>
      <c r="AG43" s="258">
        <v>-1</v>
      </c>
      <c r="AH43" s="259">
        <v>-1</v>
      </c>
      <c r="AI43" s="257">
        <v>-1</v>
      </c>
      <c r="AJ43" s="258" t="s">
        <v>751</v>
      </c>
      <c r="AK43" s="258">
        <v>-1</v>
      </c>
      <c r="AL43" s="259">
        <v>-1</v>
      </c>
      <c r="AM43" s="260">
        <v>-1</v>
      </c>
      <c r="AN43" s="241"/>
      <c r="AO43" s="260">
        <v>-1</v>
      </c>
      <c r="AP43" s="266"/>
      <c r="AQ43" s="257">
        <v>-1</v>
      </c>
      <c r="AR43" s="258" t="s">
        <v>751</v>
      </c>
      <c r="AS43" s="258">
        <v>-1</v>
      </c>
      <c r="AT43" s="258">
        <v>-1</v>
      </c>
      <c r="AU43" s="258">
        <v>-1</v>
      </c>
      <c r="AV43" s="258">
        <v>-1</v>
      </c>
      <c r="AW43" s="259">
        <v>-1</v>
      </c>
      <c r="AX43" s="241"/>
    </row>
    <row r="44" spans="1:50" s="91" customFormat="1" ht="15.75" thickBot="1" x14ac:dyDescent="0.3">
      <c r="A44" s="114"/>
      <c r="B44" s="61"/>
      <c r="C44" s="110"/>
      <c r="D44" s="61"/>
      <c r="E44" s="61"/>
      <c r="F44" s="67"/>
      <c r="G44" s="67"/>
      <c r="H44" s="54"/>
      <c r="I44" s="54"/>
      <c r="J44" s="346"/>
      <c r="K44" s="270"/>
      <c r="L44" s="250"/>
      <c r="M44" s="249"/>
      <c r="N44" s="249"/>
      <c r="O44" s="251"/>
      <c r="P44" s="270"/>
      <c r="Q44" s="250"/>
      <c r="R44" s="249"/>
      <c r="S44" s="249"/>
      <c r="T44" s="249"/>
      <c r="U44" s="251"/>
      <c r="V44" s="252"/>
      <c r="W44" s="250"/>
      <c r="X44" s="249"/>
      <c r="Y44" s="249"/>
      <c r="Z44" s="249"/>
      <c r="AA44" s="249"/>
      <c r="AB44" s="249"/>
      <c r="AC44" s="249"/>
      <c r="AD44" s="251"/>
      <c r="AE44" s="252"/>
      <c r="AF44" s="250"/>
      <c r="AG44" s="249"/>
      <c r="AH44" s="251"/>
      <c r="AI44" s="250"/>
      <c r="AJ44" s="249"/>
      <c r="AK44" s="249"/>
      <c r="AL44" s="251"/>
      <c r="AM44" s="252"/>
      <c r="AN44" s="241"/>
      <c r="AO44" s="252"/>
      <c r="AP44" s="266"/>
      <c r="AQ44" s="250"/>
      <c r="AR44" s="249"/>
      <c r="AS44" s="249"/>
      <c r="AT44" s="249"/>
      <c r="AU44" s="249"/>
      <c r="AV44" s="249"/>
      <c r="AW44" s="251"/>
      <c r="AX44" s="241"/>
    </row>
    <row r="45" spans="1:50" s="91" customFormat="1" ht="45" x14ac:dyDescent="0.25">
      <c r="A45" s="356" t="s">
        <v>1054</v>
      </c>
      <c r="B45" s="363" t="s">
        <v>1058</v>
      </c>
      <c r="C45" s="354" t="s">
        <v>671</v>
      </c>
      <c r="D45" s="101" t="s">
        <v>941</v>
      </c>
      <c r="E45" s="103">
        <v>1</v>
      </c>
      <c r="F45" s="65" t="s">
        <v>994</v>
      </c>
      <c r="G45" s="119">
        <v>5090</v>
      </c>
      <c r="H45" s="369" t="s">
        <v>1007</v>
      </c>
      <c r="I45" s="334" t="s">
        <v>1128</v>
      </c>
      <c r="J45" s="297" t="s">
        <v>1317</v>
      </c>
      <c r="K45" s="277"/>
      <c r="L45" s="253" t="str">
        <f>VLOOKUP($D45,'Participant Registration'!$X$4:$AB$28,'Participant Registration'!Y$3,0)</f>
        <v>UMPLP</v>
      </c>
      <c r="M45" s="254" t="str">
        <f>VLOOKUP($D45,'Participant Registration'!$X$4:$AB$28,'Participant Registration'!Z$3,0)</f>
        <v>CITIPP/POWCP</v>
      </c>
      <c r="N45" s="254" t="str">
        <f>VLOOKUP($D45,'Participant Registration'!$X$4:$AB$28,'Participant Registration'!AA$3,0)</f>
        <v>MISSING</v>
      </c>
      <c r="O45" s="255" t="str">
        <f>VLOOKUP($D45,'Participant Registration'!$X$4:$AB$28,'Participant Registration'!AB$3,0)</f>
        <v>MISSING</v>
      </c>
      <c r="P45" s="277"/>
      <c r="Q45" s="253">
        <v>-1</v>
      </c>
      <c r="R45" s="254">
        <v>-1</v>
      </c>
      <c r="S45" s="254">
        <v>-1</v>
      </c>
      <c r="T45" s="254">
        <v>-1</v>
      </c>
      <c r="U45" s="255">
        <v>-1</v>
      </c>
      <c r="V45" s="256">
        <v>-1</v>
      </c>
      <c r="W45" s="253" t="s">
        <v>751</v>
      </c>
      <c r="X45" s="254">
        <v>-1</v>
      </c>
      <c r="Y45" s="254">
        <v>-1</v>
      </c>
      <c r="Z45" s="254">
        <v>-1</v>
      </c>
      <c r="AA45" s="254" t="s">
        <v>751</v>
      </c>
      <c r="AB45" s="254">
        <v>-1</v>
      </c>
      <c r="AC45" s="254">
        <v>-1</v>
      </c>
      <c r="AD45" s="255">
        <v>-1</v>
      </c>
      <c r="AE45" s="256">
        <v>-1</v>
      </c>
      <c r="AF45" s="253">
        <v>-1</v>
      </c>
      <c r="AG45" s="254">
        <v>-1</v>
      </c>
      <c r="AH45" s="255">
        <v>-1</v>
      </c>
      <c r="AI45" s="253" t="s">
        <v>751</v>
      </c>
      <c r="AJ45" s="254">
        <v>-1</v>
      </c>
      <c r="AK45" s="254">
        <v>-1</v>
      </c>
      <c r="AL45" s="255">
        <v>-1</v>
      </c>
      <c r="AM45" s="256">
        <v>-1</v>
      </c>
      <c r="AN45" s="241"/>
      <c r="AO45" s="256">
        <v>-1</v>
      </c>
      <c r="AP45" s="266"/>
      <c r="AQ45" s="253" t="s">
        <v>751</v>
      </c>
      <c r="AR45" s="254">
        <v>-1</v>
      </c>
      <c r="AS45" s="254">
        <v>-1</v>
      </c>
      <c r="AT45" s="254">
        <v>-1</v>
      </c>
      <c r="AU45" s="254" t="s">
        <v>751</v>
      </c>
      <c r="AV45" s="254">
        <v>-1</v>
      </c>
      <c r="AW45" s="255">
        <v>-1</v>
      </c>
      <c r="AX45" s="241"/>
    </row>
    <row r="46" spans="1:50" s="91" customFormat="1" ht="30" customHeight="1" x14ac:dyDescent="0.25">
      <c r="A46" s="357"/>
      <c r="B46" s="364"/>
      <c r="C46" s="362"/>
      <c r="D46" s="100" t="s">
        <v>939</v>
      </c>
      <c r="E46" s="77">
        <v>2</v>
      </c>
      <c r="F46" s="57" t="s">
        <v>1038</v>
      </c>
      <c r="G46" s="76"/>
      <c r="H46" s="377"/>
      <c r="I46" s="78"/>
      <c r="J46" s="248" t="s">
        <v>1318</v>
      </c>
      <c r="K46" s="270"/>
      <c r="L46" s="250" t="str">
        <f>VLOOKUP($D46,'Participant Registration'!$X$4:$AB$28,'Participant Registration'!Y$3,0)</f>
        <v>UMPLP</v>
      </c>
      <c r="M46" s="249" t="str">
        <f>VLOOKUP($D46,'Participant Registration'!$X$4:$AB$28,'Participant Registration'!Z$3,0)</f>
        <v>CITIPP/POWCP</v>
      </c>
      <c r="N46" s="249" t="str">
        <f>VLOOKUP($D46,'Participant Registration'!$X$4:$AB$28,'Participant Registration'!AA$3,0)</f>
        <v>MISSING</v>
      </c>
      <c r="O46" s="251" t="str">
        <f>VLOOKUP($D46,'Participant Registration'!$X$4:$AB$28,'Participant Registration'!AB$3,0)</f>
        <v>MISSING</v>
      </c>
      <c r="P46" s="270"/>
      <c r="Q46" s="250">
        <v>-1</v>
      </c>
      <c r="R46" s="249">
        <v>-1</v>
      </c>
      <c r="S46" s="249">
        <v>-1</v>
      </c>
      <c r="T46" s="249">
        <v>-1</v>
      </c>
      <c r="U46" s="251">
        <v>-1</v>
      </c>
      <c r="V46" s="252">
        <v>-1</v>
      </c>
      <c r="W46" s="250" t="s">
        <v>751</v>
      </c>
      <c r="X46" s="249">
        <v>-1</v>
      </c>
      <c r="Y46" s="249">
        <v>-1</v>
      </c>
      <c r="Z46" s="249">
        <v>-1</v>
      </c>
      <c r="AA46" s="249" t="s">
        <v>751</v>
      </c>
      <c r="AB46" s="249">
        <v>-1</v>
      </c>
      <c r="AC46" s="249">
        <v>-1</v>
      </c>
      <c r="AD46" s="251">
        <v>-1</v>
      </c>
      <c r="AE46" s="252">
        <v>-1</v>
      </c>
      <c r="AF46" s="250">
        <v>-1</v>
      </c>
      <c r="AG46" s="249">
        <v>-1</v>
      </c>
      <c r="AH46" s="251">
        <v>-1</v>
      </c>
      <c r="AI46" s="250" t="s">
        <v>751</v>
      </c>
      <c r="AJ46" s="249">
        <v>-1</v>
      </c>
      <c r="AK46" s="249">
        <v>-1</v>
      </c>
      <c r="AL46" s="251">
        <v>-1</v>
      </c>
      <c r="AM46" s="252">
        <v>-1</v>
      </c>
      <c r="AN46" s="241"/>
      <c r="AO46" s="252">
        <v>-1</v>
      </c>
      <c r="AP46" s="266"/>
      <c r="AQ46" s="250" t="s">
        <v>751</v>
      </c>
      <c r="AR46" s="249">
        <v>-1</v>
      </c>
      <c r="AS46" s="249">
        <v>-1</v>
      </c>
      <c r="AT46" s="249">
        <v>-1</v>
      </c>
      <c r="AU46" s="249" t="s">
        <v>751</v>
      </c>
      <c r="AV46" s="249">
        <v>-1</v>
      </c>
      <c r="AW46" s="251">
        <v>-1</v>
      </c>
      <c r="AX46" s="241"/>
    </row>
    <row r="47" spans="1:50" s="91" customFormat="1" x14ac:dyDescent="0.25">
      <c r="A47" s="357"/>
      <c r="B47" s="364"/>
      <c r="C47" s="362"/>
      <c r="D47" s="100" t="s">
        <v>278</v>
      </c>
      <c r="E47" s="77">
        <v>3</v>
      </c>
      <c r="F47" s="58" t="s">
        <v>968</v>
      </c>
      <c r="G47" s="76"/>
      <c r="H47" s="377"/>
      <c r="I47" s="78"/>
      <c r="J47" s="248"/>
      <c r="K47" s="270"/>
      <c r="L47" s="250" t="str">
        <f>VLOOKUP($D47,'Participant Registration'!$X$4:$AB$28,'Participant Registration'!Y$3,0)</f>
        <v>AEMO</v>
      </c>
      <c r="M47" s="249" t="str">
        <f>VLOOKUP($D47,'Participant Registration'!$X$4:$AB$28,'Participant Registration'!Z$3,0)</f>
        <v>AEMO</v>
      </c>
      <c r="N47" s="249" t="str">
        <f>VLOOKUP($D47,'Participant Registration'!$X$4:$AB$28,'Participant Registration'!AA$3,0)</f>
        <v>AEMO</v>
      </c>
      <c r="O47" s="251" t="str">
        <f>VLOOKUP($D47,'Participant Registration'!$X$4:$AB$28,'Participant Registration'!AB$3,0)</f>
        <v>AEMO</v>
      </c>
      <c r="P47" s="270"/>
      <c r="Q47" s="250">
        <v>-1</v>
      </c>
      <c r="R47" s="249">
        <v>-1</v>
      </c>
      <c r="S47" s="249">
        <v>-1</v>
      </c>
      <c r="T47" s="249">
        <v>-1</v>
      </c>
      <c r="U47" s="251">
        <v>-1</v>
      </c>
      <c r="V47" s="252">
        <v>-1</v>
      </c>
      <c r="W47" s="250">
        <v>-1</v>
      </c>
      <c r="X47" s="249">
        <v>-1</v>
      </c>
      <c r="Y47" s="249">
        <v>-1</v>
      </c>
      <c r="Z47" s="249">
        <v>-1</v>
      </c>
      <c r="AA47" s="249">
        <v>-1</v>
      </c>
      <c r="AB47" s="249">
        <v>-1</v>
      </c>
      <c r="AC47" s="249">
        <v>-1</v>
      </c>
      <c r="AD47" s="251">
        <v>-1</v>
      </c>
      <c r="AE47" s="252">
        <v>-1</v>
      </c>
      <c r="AF47" s="250">
        <v>-1</v>
      </c>
      <c r="AG47" s="249">
        <v>-1</v>
      </c>
      <c r="AH47" s="251">
        <v>-1</v>
      </c>
      <c r="AI47" s="250">
        <v>-1</v>
      </c>
      <c r="AJ47" s="249">
        <v>-1</v>
      </c>
      <c r="AK47" s="249">
        <v>-1</v>
      </c>
      <c r="AL47" s="251">
        <v>-1</v>
      </c>
      <c r="AM47" s="252">
        <v>-1</v>
      </c>
      <c r="AN47" s="241"/>
      <c r="AO47" s="252">
        <v>-1</v>
      </c>
      <c r="AP47" s="266"/>
      <c r="AQ47" s="250">
        <v>-1</v>
      </c>
      <c r="AR47" s="249">
        <v>-1</v>
      </c>
      <c r="AS47" s="249">
        <v>-1</v>
      </c>
      <c r="AT47" s="249">
        <v>-1</v>
      </c>
      <c r="AU47" s="249">
        <v>-1</v>
      </c>
      <c r="AV47" s="249">
        <v>-1</v>
      </c>
      <c r="AW47" s="251">
        <v>-1</v>
      </c>
      <c r="AX47" s="241"/>
    </row>
    <row r="48" spans="1:50" s="91" customFormat="1" ht="30" x14ac:dyDescent="0.25">
      <c r="A48" s="357"/>
      <c r="B48" s="364"/>
      <c r="C48" s="362"/>
      <c r="D48" s="100" t="s">
        <v>278</v>
      </c>
      <c r="E48" s="77">
        <v>4</v>
      </c>
      <c r="F48" s="58" t="s">
        <v>1108</v>
      </c>
      <c r="G48" s="76"/>
      <c r="H48" s="377"/>
      <c r="I48" s="78"/>
      <c r="J48" s="248" t="s">
        <v>1319</v>
      </c>
      <c r="K48" s="270"/>
      <c r="L48" s="250" t="str">
        <f>VLOOKUP($D48,'Participant Registration'!$X$4:$AB$28,'Participant Registration'!Y$3,0)</f>
        <v>AEMO</v>
      </c>
      <c r="M48" s="249" t="str">
        <f>VLOOKUP($D48,'Participant Registration'!$X$4:$AB$28,'Participant Registration'!Z$3,0)</f>
        <v>AEMO</v>
      </c>
      <c r="N48" s="249" t="str">
        <f>VLOOKUP($D48,'Participant Registration'!$X$4:$AB$28,'Participant Registration'!AA$3,0)</f>
        <v>AEMO</v>
      </c>
      <c r="O48" s="251" t="str">
        <f>VLOOKUP($D48,'Participant Registration'!$X$4:$AB$28,'Participant Registration'!AB$3,0)</f>
        <v>AEMO</v>
      </c>
      <c r="P48" s="270"/>
      <c r="Q48" s="250">
        <v>-1</v>
      </c>
      <c r="R48" s="249">
        <v>-1</v>
      </c>
      <c r="S48" s="249">
        <v>-1</v>
      </c>
      <c r="T48" s="249">
        <v>-1</v>
      </c>
      <c r="U48" s="251">
        <v>-1</v>
      </c>
      <c r="V48" s="252">
        <v>-1</v>
      </c>
      <c r="W48" s="250">
        <v>-1</v>
      </c>
      <c r="X48" s="249">
        <v>-1</v>
      </c>
      <c r="Y48" s="249">
        <v>-1</v>
      </c>
      <c r="Z48" s="249">
        <v>-1</v>
      </c>
      <c r="AA48" s="249">
        <v>-1</v>
      </c>
      <c r="AB48" s="249">
        <v>-1</v>
      </c>
      <c r="AC48" s="249">
        <v>-1</v>
      </c>
      <c r="AD48" s="251">
        <v>-1</v>
      </c>
      <c r="AE48" s="252">
        <v>-1</v>
      </c>
      <c r="AF48" s="250">
        <v>-1</v>
      </c>
      <c r="AG48" s="249">
        <v>-1</v>
      </c>
      <c r="AH48" s="251">
        <v>-1</v>
      </c>
      <c r="AI48" s="250">
        <v>-1</v>
      </c>
      <c r="AJ48" s="249">
        <v>-1</v>
      </c>
      <c r="AK48" s="249">
        <v>-1</v>
      </c>
      <c r="AL48" s="251">
        <v>-1</v>
      </c>
      <c r="AM48" s="252">
        <v>-1</v>
      </c>
      <c r="AN48" s="241"/>
      <c r="AO48" s="252">
        <v>-1</v>
      </c>
      <c r="AP48" s="266"/>
      <c r="AQ48" s="250">
        <v>-1</v>
      </c>
      <c r="AR48" s="249">
        <v>-1</v>
      </c>
      <c r="AS48" s="249">
        <v>-1</v>
      </c>
      <c r="AT48" s="249">
        <v>-1</v>
      </c>
      <c r="AU48" s="249">
        <v>-1</v>
      </c>
      <c r="AV48" s="249">
        <v>-1</v>
      </c>
      <c r="AW48" s="251">
        <v>-1</v>
      </c>
      <c r="AX48" s="241"/>
    </row>
    <row r="49" spans="1:50" s="91" customFormat="1" ht="30.75" thickBot="1" x14ac:dyDescent="0.3">
      <c r="A49" s="358"/>
      <c r="B49" s="365"/>
      <c r="C49" s="355"/>
      <c r="D49" s="102" t="s">
        <v>941</v>
      </c>
      <c r="E49" s="104">
        <v>5</v>
      </c>
      <c r="F49" s="63" t="s">
        <v>967</v>
      </c>
      <c r="G49" s="120"/>
      <c r="H49" s="370"/>
      <c r="I49" s="113"/>
      <c r="J49" s="298" t="s">
        <v>1320</v>
      </c>
      <c r="K49" s="276"/>
      <c r="L49" s="257" t="str">
        <f>VLOOKUP($D49,'Participant Registration'!$X$4:$AB$28,'Participant Registration'!Y$3,0)</f>
        <v>UMPLP</v>
      </c>
      <c r="M49" s="258" t="str">
        <f>VLOOKUP($D49,'Participant Registration'!$X$4:$AB$28,'Participant Registration'!Z$3,0)</f>
        <v>CITIPP/POWCP</v>
      </c>
      <c r="N49" s="258" t="str">
        <f>VLOOKUP($D49,'Participant Registration'!$X$4:$AB$28,'Participant Registration'!AA$3,0)</f>
        <v>MISSING</v>
      </c>
      <c r="O49" s="259" t="str">
        <f>VLOOKUP($D49,'Participant Registration'!$X$4:$AB$28,'Participant Registration'!AB$3,0)</f>
        <v>MISSING</v>
      </c>
      <c r="P49" s="276"/>
      <c r="Q49" s="257">
        <v>-1</v>
      </c>
      <c r="R49" s="258">
        <v>-1</v>
      </c>
      <c r="S49" s="258">
        <v>-1</v>
      </c>
      <c r="T49" s="258">
        <v>-1</v>
      </c>
      <c r="U49" s="259">
        <v>-1</v>
      </c>
      <c r="V49" s="260">
        <v>-1</v>
      </c>
      <c r="W49" s="257" t="s">
        <v>751</v>
      </c>
      <c r="X49" s="258">
        <v>-1</v>
      </c>
      <c r="Y49" s="258">
        <v>-1</v>
      </c>
      <c r="Z49" s="258">
        <v>-1</v>
      </c>
      <c r="AA49" s="258" t="s">
        <v>751</v>
      </c>
      <c r="AB49" s="258">
        <v>-1</v>
      </c>
      <c r="AC49" s="258">
        <v>-1</v>
      </c>
      <c r="AD49" s="259">
        <v>-1</v>
      </c>
      <c r="AE49" s="260">
        <v>-1</v>
      </c>
      <c r="AF49" s="257">
        <v>-1</v>
      </c>
      <c r="AG49" s="258">
        <v>-1</v>
      </c>
      <c r="AH49" s="259">
        <v>-1</v>
      </c>
      <c r="AI49" s="257" t="s">
        <v>751</v>
      </c>
      <c r="AJ49" s="258">
        <v>-1</v>
      </c>
      <c r="AK49" s="258">
        <v>-1</v>
      </c>
      <c r="AL49" s="259">
        <v>-1</v>
      </c>
      <c r="AM49" s="260">
        <v>-1</v>
      </c>
      <c r="AN49" s="241"/>
      <c r="AO49" s="260">
        <v>-1</v>
      </c>
      <c r="AP49" s="266"/>
      <c r="AQ49" s="257" t="s">
        <v>751</v>
      </c>
      <c r="AR49" s="258">
        <v>-1</v>
      </c>
      <c r="AS49" s="258">
        <v>-1</v>
      </c>
      <c r="AT49" s="258">
        <v>-1</v>
      </c>
      <c r="AU49" s="258" t="s">
        <v>751</v>
      </c>
      <c r="AV49" s="258">
        <v>-1</v>
      </c>
      <c r="AW49" s="259">
        <v>-1</v>
      </c>
      <c r="AX49" s="241"/>
    </row>
    <row r="50" spans="1:50" s="91" customFormat="1" ht="15.75" thickBot="1" x14ac:dyDescent="0.3">
      <c r="A50" s="115"/>
      <c r="B50" s="61"/>
      <c r="C50" s="115"/>
      <c r="D50" s="61"/>
      <c r="E50" s="61"/>
      <c r="F50" s="61"/>
      <c r="G50" s="67"/>
      <c r="H50" s="54"/>
      <c r="I50" s="54"/>
      <c r="J50" s="346"/>
      <c r="K50" s="270"/>
      <c r="L50" s="250"/>
      <c r="M50" s="249"/>
      <c r="N50" s="249"/>
      <c r="O50" s="251"/>
      <c r="P50" s="270"/>
      <c r="Q50" s="250"/>
      <c r="R50" s="249"/>
      <c r="S50" s="249"/>
      <c r="T50" s="249"/>
      <c r="U50" s="251"/>
      <c r="V50" s="252"/>
      <c r="W50" s="250"/>
      <c r="X50" s="249"/>
      <c r="Y50" s="249"/>
      <c r="Z50" s="249"/>
      <c r="AA50" s="249"/>
      <c r="AB50" s="249"/>
      <c r="AC50" s="249"/>
      <c r="AD50" s="251"/>
      <c r="AE50" s="252"/>
      <c r="AF50" s="250"/>
      <c r="AG50" s="249"/>
      <c r="AH50" s="251"/>
      <c r="AI50" s="250"/>
      <c r="AJ50" s="249"/>
      <c r="AK50" s="249"/>
      <c r="AL50" s="251"/>
      <c r="AM50" s="252"/>
      <c r="AN50" s="241"/>
      <c r="AO50" s="252"/>
      <c r="AP50" s="266"/>
      <c r="AQ50" s="250"/>
      <c r="AR50" s="249"/>
      <c r="AS50" s="249"/>
      <c r="AT50" s="249"/>
      <c r="AU50" s="249"/>
      <c r="AV50" s="249"/>
      <c r="AW50" s="251"/>
      <c r="AX50" s="241"/>
    </row>
    <row r="51" spans="1:50" s="91" customFormat="1" ht="30" x14ac:dyDescent="0.25">
      <c r="A51" s="356" t="s">
        <v>1055</v>
      </c>
      <c r="B51" s="363" t="s">
        <v>1059</v>
      </c>
      <c r="C51" s="354" t="s">
        <v>671</v>
      </c>
      <c r="D51" s="133" t="s">
        <v>941</v>
      </c>
      <c r="E51" s="89">
        <v>1</v>
      </c>
      <c r="F51" s="133" t="s">
        <v>934</v>
      </c>
      <c r="G51" s="89">
        <v>2021</v>
      </c>
      <c r="H51" s="356" t="s">
        <v>1097</v>
      </c>
      <c r="I51" s="334" t="s">
        <v>1128</v>
      </c>
      <c r="J51" s="297" t="s">
        <v>1321</v>
      </c>
      <c r="K51" s="277"/>
      <c r="L51" s="253" t="str">
        <f>VLOOKUP($D51,'Participant Registration'!$X$4:$AB$28,'Participant Registration'!Y$3,0)</f>
        <v>UMPLP</v>
      </c>
      <c r="M51" s="254" t="str">
        <f>VLOOKUP($D51,'Participant Registration'!$X$4:$AB$28,'Participant Registration'!Z$3,0)</f>
        <v>CITIPP/POWCP</v>
      </c>
      <c r="N51" s="254" t="str">
        <f>VLOOKUP($D51,'Participant Registration'!$X$4:$AB$28,'Participant Registration'!AA$3,0)</f>
        <v>MISSING</v>
      </c>
      <c r="O51" s="255" t="str">
        <f>VLOOKUP($D51,'Participant Registration'!$X$4:$AB$28,'Participant Registration'!AB$3,0)</f>
        <v>MISSING</v>
      </c>
      <c r="P51" s="277"/>
      <c r="Q51" s="253">
        <v>-1</v>
      </c>
      <c r="R51" s="254">
        <v>-1</v>
      </c>
      <c r="S51" s="254">
        <v>-1</v>
      </c>
      <c r="T51" s="254">
        <v>-1</v>
      </c>
      <c r="U51" s="255">
        <v>-1</v>
      </c>
      <c r="V51" s="256">
        <v>-1</v>
      </c>
      <c r="W51" s="253" t="s">
        <v>751</v>
      </c>
      <c r="X51" s="254">
        <v>-1</v>
      </c>
      <c r="Y51" s="254">
        <v>-1</v>
      </c>
      <c r="Z51" s="254">
        <v>-1</v>
      </c>
      <c r="AA51" s="254" t="s">
        <v>751</v>
      </c>
      <c r="AB51" s="254">
        <v>-1</v>
      </c>
      <c r="AC51" s="254">
        <v>-1</v>
      </c>
      <c r="AD51" s="255">
        <v>-1</v>
      </c>
      <c r="AE51" s="256">
        <v>-1</v>
      </c>
      <c r="AF51" s="253">
        <v>-1</v>
      </c>
      <c r="AG51" s="254">
        <v>-1</v>
      </c>
      <c r="AH51" s="255">
        <v>-1</v>
      </c>
      <c r="AI51" s="253" t="s">
        <v>751</v>
      </c>
      <c r="AJ51" s="254">
        <v>-1</v>
      </c>
      <c r="AK51" s="254">
        <v>-1</v>
      </c>
      <c r="AL51" s="255">
        <v>-1</v>
      </c>
      <c r="AM51" s="256">
        <v>-1</v>
      </c>
      <c r="AN51" s="241"/>
      <c r="AO51" s="256">
        <v>-1</v>
      </c>
      <c r="AP51" s="266"/>
      <c r="AQ51" s="253" t="s">
        <v>751</v>
      </c>
      <c r="AR51" s="254">
        <v>-1</v>
      </c>
      <c r="AS51" s="254">
        <v>-1</v>
      </c>
      <c r="AT51" s="254">
        <v>-1</v>
      </c>
      <c r="AU51" s="254" t="s">
        <v>751</v>
      </c>
      <c r="AV51" s="254">
        <v>-1</v>
      </c>
      <c r="AW51" s="255">
        <v>-1</v>
      </c>
      <c r="AX51" s="241"/>
    </row>
    <row r="52" spans="1:50" s="91" customFormat="1" ht="30" x14ac:dyDescent="0.25">
      <c r="A52" s="357"/>
      <c r="B52" s="364"/>
      <c r="C52" s="362"/>
      <c r="D52" s="98" t="s">
        <v>159</v>
      </c>
      <c r="E52" s="90">
        <v>2</v>
      </c>
      <c r="F52" s="98" t="s">
        <v>1056</v>
      </c>
      <c r="G52" s="90"/>
      <c r="H52" s="357"/>
      <c r="I52" s="78"/>
      <c r="J52" s="248"/>
      <c r="K52" s="270"/>
      <c r="L52" s="250" t="str">
        <f>VLOOKUP($D52,'Participant Registration'!$X$4:$AB$28,'Participant Registration'!Y$3,0)</f>
        <v>AGLE</v>
      </c>
      <c r="M52" s="249" t="str">
        <f>VLOOKUP($D52,'Participant Registration'!$X$4:$AB$28,'Participant Registration'!Z$3,0)</f>
        <v>SOLARIS</v>
      </c>
      <c r="N52" s="249" t="str">
        <f>VLOOKUP($D52,'Participant Registration'!$X$4:$AB$28,'Participant Registration'!AA$3,0)</f>
        <v>AURORA</v>
      </c>
      <c r="O52" s="251" t="str">
        <f>VLOOKUP($D52,'Participant Registration'!$X$4:$AB$28,'Participant Registration'!AB$3,0)</f>
        <v>MISSING</v>
      </c>
      <c r="P52" s="270"/>
      <c r="Q52" s="250" t="s">
        <v>751</v>
      </c>
      <c r="R52" s="249">
        <v>-1</v>
      </c>
      <c r="S52" s="249">
        <v>-1</v>
      </c>
      <c r="T52" s="249" t="s">
        <v>751</v>
      </c>
      <c r="U52" s="251">
        <v>-1</v>
      </c>
      <c r="V52" s="252" t="s">
        <v>10</v>
      </c>
      <c r="W52" s="250">
        <v>-1</v>
      </c>
      <c r="X52" s="249">
        <v>-1</v>
      </c>
      <c r="Y52" s="249">
        <v>-1</v>
      </c>
      <c r="Z52" s="249">
        <v>-1</v>
      </c>
      <c r="AA52" s="249">
        <v>-1</v>
      </c>
      <c r="AB52" s="249">
        <v>-1</v>
      </c>
      <c r="AC52" s="249">
        <v>-1</v>
      </c>
      <c r="AD52" s="251">
        <v>-1</v>
      </c>
      <c r="AE52" s="252">
        <v>-1</v>
      </c>
      <c r="AF52" s="250">
        <v>-1</v>
      </c>
      <c r="AG52" s="249">
        <v>-1</v>
      </c>
      <c r="AH52" s="251">
        <v>-1</v>
      </c>
      <c r="AI52" s="250">
        <v>-1</v>
      </c>
      <c r="AJ52" s="249">
        <v>-1</v>
      </c>
      <c r="AK52" s="249">
        <v>-1</v>
      </c>
      <c r="AL52" s="251">
        <v>-1</v>
      </c>
      <c r="AM52" s="252">
        <v>-1</v>
      </c>
      <c r="AN52" s="241"/>
      <c r="AO52" s="252" t="s">
        <v>751</v>
      </c>
      <c r="AP52" s="266"/>
      <c r="AQ52" s="250">
        <v>-1</v>
      </c>
      <c r="AR52" s="249">
        <v>-1</v>
      </c>
      <c r="AS52" s="249">
        <v>-1</v>
      </c>
      <c r="AT52" s="249">
        <v>-1</v>
      </c>
      <c r="AU52" s="249">
        <v>-1</v>
      </c>
      <c r="AV52" s="249">
        <v>-1</v>
      </c>
      <c r="AW52" s="251">
        <v>-1</v>
      </c>
      <c r="AX52" s="241"/>
    </row>
    <row r="53" spans="1:50" s="91" customFormat="1" ht="30" x14ac:dyDescent="0.25">
      <c r="A53" s="357"/>
      <c r="B53" s="364"/>
      <c r="C53" s="362"/>
      <c r="D53" s="98" t="s">
        <v>278</v>
      </c>
      <c r="E53" s="90">
        <v>3</v>
      </c>
      <c r="F53" s="98" t="s">
        <v>1057</v>
      </c>
      <c r="G53" s="90"/>
      <c r="H53" s="357"/>
      <c r="I53" s="78"/>
      <c r="J53" s="248"/>
      <c r="K53" s="270"/>
      <c r="L53" s="250" t="str">
        <f>VLOOKUP($D53,'Participant Registration'!$X$4:$AB$28,'Participant Registration'!Y$3,0)</f>
        <v>AEMO</v>
      </c>
      <c r="M53" s="249" t="str">
        <f>VLOOKUP($D53,'Participant Registration'!$X$4:$AB$28,'Participant Registration'!Z$3,0)</f>
        <v>AEMO</v>
      </c>
      <c r="N53" s="249" t="str">
        <f>VLOOKUP($D53,'Participant Registration'!$X$4:$AB$28,'Participant Registration'!AA$3,0)</f>
        <v>AEMO</v>
      </c>
      <c r="O53" s="251" t="str">
        <f>VLOOKUP($D53,'Participant Registration'!$X$4:$AB$28,'Participant Registration'!AB$3,0)</f>
        <v>AEMO</v>
      </c>
      <c r="P53" s="270"/>
      <c r="Q53" s="250">
        <v>-1</v>
      </c>
      <c r="R53" s="249">
        <v>-1</v>
      </c>
      <c r="S53" s="249">
        <v>-1</v>
      </c>
      <c r="T53" s="249">
        <v>-1</v>
      </c>
      <c r="U53" s="251">
        <v>-1</v>
      </c>
      <c r="V53" s="252">
        <v>-1</v>
      </c>
      <c r="W53" s="250">
        <v>-1</v>
      </c>
      <c r="X53" s="249">
        <v>-1</v>
      </c>
      <c r="Y53" s="249">
        <v>-1</v>
      </c>
      <c r="Z53" s="249">
        <v>-1</v>
      </c>
      <c r="AA53" s="249">
        <v>-1</v>
      </c>
      <c r="AB53" s="249">
        <v>-1</v>
      </c>
      <c r="AC53" s="249">
        <v>-1</v>
      </c>
      <c r="AD53" s="251">
        <v>-1</v>
      </c>
      <c r="AE53" s="252">
        <v>-1</v>
      </c>
      <c r="AF53" s="250">
        <v>-1</v>
      </c>
      <c r="AG53" s="249">
        <v>-1</v>
      </c>
      <c r="AH53" s="251">
        <v>-1</v>
      </c>
      <c r="AI53" s="250">
        <v>-1</v>
      </c>
      <c r="AJ53" s="249">
        <v>-1</v>
      </c>
      <c r="AK53" s="249">
        <v>-1</v>
      </c>
      <c r="AL53" s="251">
        <v>-1</v>
      </c>
      <c r="AM53" s="252">
        <v>-1</v>
      </c>
      <c r="AN53" s="241"/>
      <c r="AO53" s="252">
        <v>-1</v>
      </c>
      <c r="AP53" s="266"/>
      <c r="AQ53" s="250">
        <v>-1</v>
      </c>
      <c r="AR53" s="249">
        <v>-1</v>
      </c>
      <c r="AS53" s="249">
        <v>-1</v>
      </c>
      <c r="AT53" s="249">
        <v>-1</v>
      </c>
      <c r="AU53" s="249">
        <v>-1</v>
      </c>
      <c r="AV53" s="249">
        <v>-1</v>
      </c>
      <c r="AW53" s="251">
        <v>-1</v>
      </c>
      <c r="AX53" s="241"/>
    </row>
    <row r="54" spans="1:50" s="91" customFormat="1" ht="34.5" customHeight="1" thickBot="1" x14ac:dyDescent="0.3">
      <c r="A54" s="358"/>
      <c r="B54" s="365"/>
      <c r="C54" s="355"/>
      <c r="D54" s="99" t="s">
        <v>159</v>
      </c>
      <c r="E54" s="92">
        <v>4</v>
      </c>
      <c r="F54" s="99" t="s">
        <v>1053</v>
      </c>
      <c r="G54" s="92"/>
      <c r="H54" s="358"/>
      <c r="I54" s="113"/>
      <c r="J54" s="298"/>
      <c r="K54" s="276"/>
      <c r="L54" s="257" t="str">
        <f>VLOOKUP($D54,'Participant Registration'!$X$4:$AB$28,'Participant Registration'!Y$3,0)</f>
        <v>AGLE</v>
      </c>
      <c r="M54" s="258" t="str">
        <f>VLOOKUP($D54,'Participant Registration'!$X$4:$AB$28,'Participant Registration'!Z$3,0)</f>
        <v>SOLARIS</v>
      </c>
      <c r="N54" s="258" t="str">
        <f>VLOOKUP($D54,'Participant Registration'!$X$4:$AB$28,'Participant Registration'!AA$3,0)</f>
        <v>AURORA</v>
      </c>
      <c r="O54" s="259" t="str">
        <f>VLOOKUP($D54,'Participant Registration'!$X$4:$AB$28,'Participant Registration'!AB$3,0)</f>
        <v>MISSING</v>
      </c>
      <c r="P54" s="276"/>
      <c r="Q54" s="257" t="s">
        <v>751</v>
      </c>
      <c r="R54" s="258">
        <v>-1</v>
      </c>
      <c r="S54" s="258">
        <v>-1</v>
      </c>
      <c r="T54" s="258" t="s">
        <v>751</v>
      </c>
      <c r="U54" s="259">
        <v>-1</v>
      </c>
      <c r="V54" s="260" t="s">
        <v>10</v>
      </c>
      <c r="W54" s="257">
        <v>-1</v>
      </c>
      <c r="X54" s="258">
        <v>-1</v>
      </c>
      <c r="Y54" s="258">
        <v>-1</v>
      </c>
      <c r="Z54" s="258">
        <v>-1</v>
      </c>
      <c r="AA54" s="258">
        <v>-1</v>
      </c>
      <c r="AB54" s="258">
        <v>-1</v>
      </c>
      <c r="AC54" s="258">
        <v>-1</v>
      </c>
      <c r="AD54" s="259">
        <v>-1</v>
      </c>
      <c r="AE54" s="260">
        <v>-1</v>
      </c>
      <c r="AF54" s="257">
        <v>-1</v>
      </c>
      <c r="AG54" s="258">
        <v>-1</v>
      </c>
      <c r="AH54" s="259">
        <v>-1</v>
      </c>
      <c r="AI54" s="257">
        <v>-1</v>
      </c>
      <c r="AJ54" s="258">
        <v>-1</v>
      </c>
      <c r="AK54" s="258">
        <v>-1</v>
      </c>
      <c r="AL54" s="259">
        <v>-1</v>
      </c>
      <c r="AM54" s="260">
        <v>-1</v>
      </c>
      <c r="AN54" s="241"/>
      <c r="AO54" s="260" t="s">
        <v>751</v>
      </c>
      <c r="AP54" s="266"/>
      <c r="AQ54" s="257">
        <v>-1</v>
      </c>
      <c r="AR54" s="258">
        <v>-1</v>
      </c>
      <c r="AS54" s="258">
        <v>-1</v>
      </c>
      <c r="AT54" s="258">
        <v>-1</v>
      </c>
      <c r="AU54" s="258">
        <v>-1</v>
      </c>
      <c r="AV54" s="258">
        <v>-1</v>
      </c>
      <c r="AW54" s="259">
        <v>-1</v>
      </c>
      <c r="AX54" s="241"/>
    </row>
    <row r="55" spans="1:50" s="91" customFormat="1" ht="15.75" thickBot="1" x14ac:dyDescent="0.3">
      <c r="A55" s="118"/>
      <c r="B55" s="61"/>
      <c r="C55" s="115"/>
      <c r="D55" s="61"/>
      <c r="E55" s="61"/>
      <c r="F55" s="61"/>
      <c r="G55" s="61"/>
      <c r="H55" s="54"/>
      <c r="I55" s="54"/>
      <c r="J55" s="346"/>
      <c r="K55" s="270"/>
      <c r="L55" s="250"/>
      <c r="M55" s="249"/>
      <c r="N55" s="249"/>
      <c r="O55" s="251"/>
      <c r="P55" s="270"/>
      <c r="Q55" s="250"/>
      <c r="R55" s="249"/>
      <c r="S55" s="249"/>
      <c r="T55" s="249"/>
      <c r="U55" s="251"/>
      <c r="V55" s="252"/>
      <c r="W55" s="250"/>
      <c r="X55" s="249"/>
      <c r="Y55" s="249"/>
      <c r="Z55" s="249"/>
      <c r="AA55" s="249"/>
      <c r="AB55" s="249"/>
      <c r="AC55" s="249"/>
      <c r="AD55" s="251"/>
      <c r="AE55" s="252"/>
      <c r="AF55" s="250"/>
      <c r="AG55" s="249"/>
      <c r="AH55" s="251"/>
      <c r="AI55" s="250"/>
      <c r="AJ55" s="249"/>
      <c r="AK55" s="249"/>
      <c r="AL55" s="251"/>
      <c r="AM55" s="252"/>
      <c r="AN55" s="241"/>
      <c r="AO55" s="252"/>
      <c r="AP55" s="266"/>
      <c r="AQ55" s="250"/>
      <c r="AR55" s="249"/>
      <c r="AS55" s="249"/>
      <c r="AT55" s="249"/>
      <c r="AU55" s="249"/>
      <c r="AV55" s="249"/>
      <c r="AW55" s="251"/>
      <c r="AX55" s="241"/>
    </row>
    <row r="56" spans="1:50" s="91" customFormat="1" ht="30" customHeight="1" x14ac:dyDescent="0.25">
      <c r="A56" s="408" t="s">
        <v>1109</v>
      </c>
      <c r="B56" s="374" t="s">
        <v>1060</v>
      </c>
      <c r="C56" s="374" t="s">
        <v>671</v>
      </c>
      <c r="D56" s="133" t="s">
        <v>941</v>
      </c>
      <c r="E56" s="89">
        <v>1</v>
      </c>
      <c r="F56" s="133" t="s">
        <v>934</v>
      </c>
      <c r="G56" s="103">
        <v>2021</v>
      </c>
      <c r="H56" s="396" t="s">
        <v>1097</v>
      </c>
      <c r="I56" s="334" t="s">
        <v>1128</v>
      </c>
      <c r="J56" s="297" t="s">
        <v>1322</v>
      </c>
      <c r="K56" s="277"/>
      <c r="L56" s="253" t="str">
        <f>VLOOKUP($D56,'Participant Registration'!$X$4:$AB$28,'Participant Registration'!Y$3,0)</f>
        <v>UMPLP</v>
      </c>
      <c r="M56" s="254" t="str">
        <f>VLOOKUP($D56,'Participant Registration'!$X$4:$AB$28,'Participant Registration'!Z$3,0)</f>
        <v>CITIPP/POWCP</v>
      </c>
      <c r="N56" s="254" t="str">
        <f>VLOOKUP($D56,'Participant Registration'!$X$4:$AB$28,'Participant Registration'!AA$3,0)</f>
        <v>MISSING</v>
      </c>
      <c r="O56" s="255" t="str">
        <f>VLOOKUP($D56,'Participant Registration'!$X$4:$AB$28,'Participant Registration'!AB$3,0)</f>
        <v>MISSING</v>
      </c>
      <c r="P56" s="277"/>
      <c r="Q56" s="253">
        <v>-1</v>
      </c>
      <c r="R56" s="254">
        <v>-1</v>
      </c>
      <c r="S56" s="254">
        <v>-1</v>
      </c>
      <c r="T56" s="254">
        <v>-1</v>
      </c>
      <c r="U56" s="255">
        <v>-1</v>
      </c>
      <c r="V56" s="256">
        <v>-1</v>
      </c>
      <c r="W56" s="253" t="s">
        <v>751</v>
      </c>
      <c r="X56" s="254">
        <v>-1</v>
      </c>
      <c r="Y56" s="254">
        <v>-1</v>
      </c>
      <c r="Z56" s="254">
        <v>-1</v>
      </c>
      <c r="AA56" s="254" t="s">
        <v>751</v>
      </c>
      <c r="AB56" s="254">
        <v>-1</v>
      </c>
      <c r="AC56" s="254">
        <v>-1</v>
      </c>
      <c r="AD56" s="255">
        <v>-1</v>
      </c>
      <c r="AE56" s="256">
        <v>-1</v>
      </c>
      <c r="AF56" s="253">
        <v>-1</v>
      </c>
      <c r="AG56" s="254">
        <v>-1</v>
      </c>
      <c r="AH56" s="255">
        <v>-1</v>
      </c>
      <c r="AI56" s="253" t="s">
        <v>751</v>
      </c>
      <c r="AJ56" s="254">
        <v>-1</v>
      </c>
      <c r="AK56" s="254">
        <v>-1</v>
      </c>
      <c r="AL56" s="255">
        <v>-1</v>
      </c>
      <c r="AM56" s="256">
        <v>-1</v>
      </c>
      <c r="AN56" s="241"/>
      <c r="AO56" s="256">
        <v>-1</v>
      </c>
      <c r="AP56" s="266"/>
      <c r="AQ56" s="253" t="s">
        <v>751</v>
      </c>
      <c r="AR56" s="254">
        <v>-1</v>
      </c>
      <c r="AS56" s="254">
        <v>-1</v>
      </c>
      <c r="AT56" s="254">
        <v>-1</v>
      </c>
      <c r="AU56" s="254" t="s">
        <v>751</v>
      </c>
      <c r="AV56" s="254">
        <v>-1</v>
      </c>
      <c r="AW56" s="255">
        <v>-1</v>
      </c>
      <c r="AX56" s="241"/>
    </row>
    <row r="57" spans="1:50" s="91" customFormat="1" ht="30" customHeight="1" x14ac:dyDescent="0.25">
      <c r="A57" s="409"/>
      <c r="B57" s="375"/>
      <c r="C57" s="375"/>
      <c r="D57" s="140" t="s">
        <v>942</v>
      </c>
      <c r="E57" s="100">
        <v>2</v>
      </c>
      <c r="F57" s="140" t="s">
        <v>978</v>
      </c>
      <c r="G57" s="77"/>
      <c r="H57" s="397"/>
      <c r="I57" s="78"/>
      <c r="J57" s="248" t="s">
        <v>1323</v>
      </c>
      <c r="K57" s="270"/>
      <c r="L57" s="250" t="str">
        <f>VLOOKUP($D57,'Participant Registration'!$X$4:$AB$28,'Participant Registration'!Y$3,0)</f>
        <v>AGLE</v>
      </c>
      <c r="M57" s="249" t="str">
        <f>VLOOKUP($D57,'Participant Registration'!$X$4:$AB$28,'Participant Registration'!Z$3,0)</f>
        <v>SOLARIS</v>
      </c>
      <c r="N57" s="249" t="str">
        <f>VLOOKUP($D57,'Participant Registration'!$X$4:$AB$28,'Participant Registration'!AA$3,0)</f>
        <v>AURORA</v>
      </c>
      <c r="O57" s="251" t="str">
        <f>VLOOKUP($D57,'Participant Registration'!$X$4:$AB$28,'Participant Registration'!AB$3,0)</f>
        <v>MISSING</v>
      </c>
      <c r="P57" s="270"/>
      <c r="Q57" s="250" t="s">
        <v>751</v>
      </c>
      <c r="R57" s="249">
        <v>-1</v>
      </c>
      <c r="S57" s="249">
        <v>-1</v>
      </c>
      <c r="T57" s="249" t="s">
        <v>751</v>
      </c>
      <c r="U57" s="251">
        <v>-1</v>
      </c>
      <c r="V57" s="252" t="s">
        <v>10</v>
      </c>
      <c r="W57" s="250">
        <v>-1</v>
      </c>
      <c r="X57" s="249">
        <v>-1</v>
      </c>
      <c r="Y57" s="249">
        <v>-1</v>
      </c>
      <c r="Z57" s="249">
        <v>-1</v>
      </c>
      <c r="AA57" s="249">
        <v>-1</v>
      </c>
      <c r="AB57" s="249">
        <v>-1</v>
      </c>
      <c r="AC57" s="249">
        <v>-1</v>
      </c>
      <c r="AD57" s="251">
        <v>-1</v>
      </c>
      <c r="AE57" s="252">
        <v>-1</v>
      </c>
      <c r="AF57" s="250">
        <v>-1</v>
      </c>
      <c r="AG57" s="249">
        <v>-1</v>
      </c>
      <c r="AH57" s="251">
        <v>-1</v>
      </c>
      <c r="AI57" s="250">
        <v>-1</v>
      </c>
      <c r="AJ57" s="249">
        <v>-1</v>
      </c>
      <c r="AK57" s="249">
        <v>-1</v>
      </c>
      <c r="AL57" s="251">
        <v>-1</v>
      </c>
      <c r="AM57" s="252">
        <v>-1</v>
      </c>
      <c r="AN57" s="241"/>
      <c r="AO57" s="252" t="s">
        <v>751</v>
      </c>
      <c r="AP57" s="266"/>
      <c r="AQ57" s="250">
        <v>-1</v>
      </c>
      <c r="AR57" s="249">
        <v>-1</v>
      </c>
      <c r="AS57" s="249">
        <v>-1</v>
      </c>
      <c r="AT57" s="249">
        <v>-1</v>
      </c>
      <c r="AU57" s="249">
        <v>-1</v>
      </c>
      <c r="AV57" s="249">
        <v>-1</v>
      </c>
      <c r="AW57" s="251">
        <v>-1</v>
      </c>
      <c r="AX57" s="241"/>
    </row>
    <row r="58" spans="1:50" s="91" customFormat="1" ht="30.75" customHeight="1" thickBot="1" x14ac:dyDescent="0.3">
      <c r="A58" s="410"/>
      <c r="B58" s="376"/>
      <c r="C58" s="376"/>
      <c r="D58" s="141" t="s">
        <v>278</v>
      </c>
      <c r="E58" s="102">
        <v>3</v>
      </c>
      <c r="F58" s="141" t="s">
        <v>969</v>
      </c>
      <c r="G58" s="104"/>
      <c r="H58" s="398"/>
      <c r="I58" s="113"/>
      <c r="J58" s="298" t="s">
        <v>1324</v>
      </c>
      <c r="K58" s="276"/>
      <c r="L58" s="257" t="str">
        <f>VLOOKUP($D58,'Participant Registration'!$X$4:$AB$28,'Participant Registration'!Y$3,0)</f>
        <v>AEMO</v>
      </c>
      <c r="M58" s="258" t="str">
        <f>VLOOKUP($D58,'Participant Registration'!$X$4:$AB$28,'Participant Registration'!Z$3,0)</f>
        <v>AEMO</v>
      </c>
      <c r="N58" s="258" t="str">
        <f>VLOOKUP($D58,'Participant Registration'!$X$4:$AB$28,'Participant Registration'!AA$3,0)</f>
        <v>AEMO</v>
      </c>
      <c r="O58" s="259" t="str">
        <f>VLOOKUP($D58,'Participant Registration'!$X$4:$AB$28,'Participant Registration'!AB$3,0)</f>
        <v>AEMO</v>
      </c>
      <c r="P58" s="276"/>
      <c r="Q58" s="257">
        <v>-1</v>
      </c>
      <c r="R58" s="258">
        <v>-1</v>
      </c>
      <c r="S58" s="258">
        <v>-1</v>
      </c>
      <c r="T58" s="258">
        <v>-1</v>
      </c>
      <c r="U58" s="259">
        <v>-1</v>
      </c>
      <c r="V58" s="260">
        <v>-1</v>
      </c>
      <c r="W58" s="257">
        <v>-1</v>
      </c>
      <c r="X58" s="258">
        <v>-1</v>
      </c>
      <c r="Y58" s="258">
        <v>-1</v>
      </c>
      <c r="Z58" s="258">
        <v>-1</v>
      </c>
      <c r="AA58" s="258">
        <v>-1</v>
      </c>
      <c r="AB58" s="258">
        <v>-1</v>
      </c>
      <c r="AC58" s="258">
        <v>-1</v>
      </c>
      <c r="AD58" s="259">
        <v>-1</v>
      </c>
      <c r="AE58" s="260">
        <v>-1</v>
      </c>
      <c r="AF58" s="257">
        <v>-1</v>
      </c>
      <c r="AG58" s="258">
        <v>-1</v>
      </c>
      <c r="AH58" s="259">
        <v>-1</v>
      </c>
      <c r="AI58" s="257">
        <v>-1</v>
      </c>
      <c r="AJ58" s="258">
        <v>-1</v>
      </c>
      <c r="AK58" s="258">
        <v>-1</v>
      </c>
      <c r="AL58" s="259">
        <v>-1</v>
      </c>
      <c r="AM58" s="260">
        <v>-1</v>
      </c>
      <c r="AN58" s="241"/>
      <c r="AO58" s="260">
        <v>-1</v>
      </c>
      <c r="AP58" s="266"/>
      <c r="AQ58" s="257">
        <v>-1</v>
      </c>
      <c r="AR58" s="258">
        <v>-1</v>
      </c>
      <c r="AS58" s="258">
        <v>-1</v>
      </c>
      <c r="AT58" s="258">
        <v>-1</v>
      </c>
      <c r="AU58" s="258">
        <v>-1</v>
      </c>
      <c r="AV58" s="258">
        <v>-1</v>
      </c>
      <c r="AW58" s="259">
        <v>-1</v>
      </c>
      <c r="AX58" s="241"/>
    </row>
    <row r="59" spans="1:50" s="91" customFormat="1" ht="15.75" thickBot="1" x14ac:dyDescent="0.3">
      <c r="A59" s="143"/>
      <c r="B59" s="142"/>
      <c r="C59" s="142"/>
      <c r="D59" s="144"/>
      <c r="E59" s="60"/>
      <c r="F59" s="67"/>
      <c r="G59" s="68"/>
      <c r="H59" s="143"/>
      <c r="I59" s="54"/>
      <c r="J59" s="346"/>
      <c r="K59" s="270"/>
      <c r="L59" s="250"/>
      <c r="M59" s="249"/>
      <c r="N59" s="249"/>
      <c r="O59" s="251"/>
      <c r="P59" s="270"/>
      <c r="Q59" s="250"/>
      <c r="R59" s="249"/>
      <c r="S59" s="249"/>
      <c r="T59" s="249"/>
      <c r="U59" s="251"/>
      <c r="V59" s="252"/>
      <c r="W59" s="250"/>
      <c r="X59" s="249"/>
      <c r="Y59" s="249"/>
      <c r="Z59" s="249"/>
      <c r="AA59" s="249"/>
      <c r="AB59" s="249"/>
      <c r="AC59" s="249"/>
      <c r="AD59" s="251"/>
      <c r="AE59" s="252"/>
      <c r="AF59" s="250"/>
      <c r="AG59" s="249"/>
      <c r="AH59" s="251"/>
      <c r="AI59" s="250"/>
      <c r="AJ59" s="249"/>
      <c r="AK59" s="249"/>
      <c r="AL59" s="251"/>
      <c r="AM59" s="252"/>
      <c r="AN59" s="241"/>
      <c r="AO59" s="252"/>
      <c r="AP59" s="266"/>
      <c r="AQ59" s="250"/>
      <c r="AR59" s="249"/>
      <c r="AS59" s="249"/>
      <c r="AT59" s="249"/>
      <c r="AU59" s="249"/>
      <c r="AV59" s="249"/>
      <c r="AW59" s="251"/>
      <c r="AX59" s="241"/>
    </row>
    <row r="60" spans="1:50" s="91" customFormat="1" ht="15" customHeight="1" x14ac:dyDescent="0.25">
      <c r="A60" s="381" t="s">
        <v>1110</v>
      </c>
      <c r="B60" s="381" t="s">
        <v>1062</v>
      </c>
      <c r="C60" s="381" t="s">
        <v>671</v>
      </c>
      <c r="D60" s="133" t="s">
        <v>941</v>
      </c>
      <c r="E60" s="89">
        <v>1</v>
      </c>
      <c r="F60" s="133" t="s">
        <v>934</v>
      </c>
      <c r="G60" s="101">
        <v>2021</v>
      </c>
      <c r="H60" s="399" t="s">
        <v>1097</v>
      </c>
      <c r="I60" s="334" t="s">
        <v>1128</v>
      </c>
      <c r="J60" s="297" t="s">
        <v>1322</v>
      </c>
      <c r="K60" s="277"/>
      <c r="L60" s="253" t="str">
        <f>VLOOKUP($D60,'Participant Registration'!$X$4:$AB$28,'Participant Registration'!Y$3,0)</f>
        <v>UMPLP</v>
      </c>
      <c r="M60" s="254" t="str">
        <f>VLOOKUP($D60,'Participant Registration'!$X$4:$AB$28,'Participant Registration'!Z$3,0)</f>
        <v>CITIPP/POWCP</v>
      </c>
      <c r="N60" s="254" t="str">
        <f>VLOOKUP($D60,'Participant Registration'!$X$4:$AB$28,'Participant Registration'!AA$3,0)</f>
        <v>MISSING</v>
      </c>
      <c r="O60" s="255" t="str">
        <f>VLOOKUP($D60,'Participant Registration'!$X$4:$AB$28,'Participant Registration'!AB$3,0)</f>
        <v>MISSING</v>
      </c>
      <c r="P60" s="277"/>
      <c r="Q60" s="253">
        <v>-1</v>
      </c>
      <c r="R60" s="254">
        <v>-1</v>
      </c>
      <c r="S60" s="254">
        <v>-1</v>
      </c>
      <c r="T60" s="254">
        <v>-1</v>
      </c>
      <c r="U60" s="255">
        <v>-1</v>
      </c>
      <c r="V60" s="256">
        <v>-1</v>
      </c>
      <c r="W60" s="253" t="s">
        <v>751</v>
      </c>
      <c r="X60" s="254">
        <v>-1</v>
      </c>
      <c r="Y60" s="254">
        <v>-1</v>
      </c>
      <c r="Z60" s="254">
        <v>-1</v>
      </c>
      <c r="AA60" s="254" t="s">
        <v>751</v>
      </c>
      <c r="AB60" s="254">
        <v>-1</v>
      </c>
      <c r="AC60" s="254">
        <v>-1</v>
      </c>
      <c r="AD60" s="255">
        <v>-1</v>
      </c>
      <c r="AE60" s="256">
        <v>-1</v>
      </c>
      <c r="AF60" s="253">
        <v>-1</v>
      </c>
      <c r="AG60" s="254">
        <v>-1</v>
      </c>
      <c r="AH60" s="255">
        <v>-1</v>
      </c>
      <c r="AI60" s="253" t="s">
        <v>751</v>
      </c>
      <c r="AJ60" s="254">
        <v>-1</v>
      </c>
      <c r="AK60" s="254">
        <v>-1</v>
      </c>
      <c r="AL60" s="255">
        <v>-1</v>
      </c>
      <c r="AM60" s="256">
        <v>-1</v>
      </c>
      <c r="AN60" s="241"/>
      <c r="AO60" s="256">
        <v>-1</v>
      </c>
      <c r="AP60" s="266"/>
      <c r="AQ60" s="253" t="s">
        <v>751</v>
      </c>
      <c r="AR60" s="254">
        <v>-1</v>
      </c>
      <c r="AS60" s="254">
        <v>-1</v>
      </c>
      <c r="AT60" s="254">
        <v>-1</v>
      </c>
      <c r="AU60" s="254" t="s">
        <v>751</v>
      </c>
      <c r="AV60" s="254">
        <v>-1</v>
      </c>
      <c r="AW60" s="255">
        <v>-1</v>
      </c>
      <c r="AX60" s="241"/>
    </row>
    <row r="61" spans="1:50" s="91" customFormat="1" ht="45" x14ac:dyDescent="0.25">
      <c r="A61" s="382"/>
      <c r="B61" s="382"/>
      <c r="C61" s="382"/>
      <c r="D61" s="140" t="s">
        <v>942</v>
      </c>
      <c r="E61" s="100">
        <v>2</v>
      </c>
      <c r="F61" s="140" t="s">
        <v>979</v>
      </c>
      <c r="G61" s="100"/>
      <c r="H61" s="400"/>
      <c r="I61" s="78"/>
      <c r="J61" s="248" t="s">
        <v>1323</v>
      </c>
      <c r="K61" s="270"/>
      <c r="L61" s="250" t="str">
        <f>VLOOKUP($D61,'Participant Registration'!$X$4:$AB$28,'Participant Registration'!Y$3,0)</f>
        <v>AGLE</v>
      </c>
      <c r="M61" s="249" t="str">
        <f>VLOOKUP($D61,'Participant Registration'!$X$4:$AB$28,'Participant Registration'!Z$3,0)</f>
        <v>SOLARIS</v>
      </c>
      <c r="N61" s="249" t="str">
        <f>VLOOKUP($D61,'Participant Registration'!$X$4:$AB$28,'Participant Registration'!AA$3,0)</f>
        <v>AURORA</v>
      </c>
      <c r="O61" s="251" t="str">
        <f>VLOOKUP($D61,'Participant Registration'!$X$4:$AB$28,'Participant Registration'!AB$3,0)</f>
        <v>MISSING</v>
      </c>
      <c r="P61" s="270"/>
      <c r="Q61" s="250" t="s">
        <v>751</v>
      </c>
      <c r="R61" s="249">
        <v>-1</v>
      </c>
      <c r="S61" s="249">
        <v>-1</v>
      </c>
      <c r="T61" s="249" t="s">
        <v>751</v>
      </c>
      <c r="U61" s="251">
        <v>-1</v>
      </c>
      <c r="V61" s="252" t="s">
        <v>10</v>
      </c>
      <c r="W61" s="250">
        <v>-1</v>
      </c>
      <c r="X61" s="249">
        <v>-1</v>
      </c>
      <c r="Y61" s="249">
        <v>-1</v>
      </c>
      <c r="Z61" s="249">
        <v>-1</v>
      </c>
      <c r="AA61" s="249">
        <v>-1</v>
      </c>
      <c r="AB61" s="249">
        <v>-1</v>
      </c>
      <c r="AC61" s="249">
        <v>-1</v>
      </c>
      <c r="AD61" s="251">
        <v>-1</v>
      </c>
      <c r="AE61" s="252">
        <v>-1</v>
      </c>
      <c r="AF61" s="250">
        <v>-1</v>
      </c>
      <c r="AG61" s="249">
        <v>-1</v>
      </c>
      <c r="AH61" s="251">
        <v>-1</v>
      </c>
      <c r="AI61" s="250">
        <v>-1</v>
      </c>
      <c r="AJ61" s="249">
        <v>-1</v>
      </c>
      <c r="AK61" s="249">
        <v>-1</v>
      </c>
      <c r="AL61" s="251">
        <v>-1</v>
      </c>
      <c r="AM61" s="252">
        <v>-1</v>
      </c>
      <c r="AN61" s="241"/>
      <c r="AO61" s="252" t="s">
        <v>751</v>
      </c>
      <c r="AP61" s="266"/>
      <c r="AQ61" s="250">
        <v>-1</v>
      </c>
      <c r="AR61" s="249">
        <v>-1</v>
      </c>
      <c r="AS61" s="249">
        <v>-1</v>
      </c>
      <c r="AT61" s="249">
        <v>-1</v>
      </c>
      <c r="AU61" s="249">
        <v>-1</v>
      </c>
      <c r="AV61" s="249">
        <v>-1</v>
      </c>
      <c r="AW61" s="251">
        <v>-1</v>
      </c>
      <c r="AX61" s="241"/>
    </row>
    <row r="62" spans="1:50" s="91" customFormat="1" ht="30" x14ac:dyDescent="0.25">
      <c r="A62" s="382"/>
      <c r="B62" s="382"/>
      <c r="C62" s="382"/>
      <c r="D62" s="140" t="s">
        <v>278</v>
      </c>
      <c r="E62" s="100">
        <v>3</v>
      </c>
      <c r="F62" s="140" t="s">
        <v>969</v>
      </c>
      <c r="G62" s="100"/>
      <c r="H62" s="400"/>
      <c r="I62" s="78"/>
      <c r="J62" s="248" t="s">
        <v>1324</v>
      </c>
      <c r="K62" s="270"/>
      <c r="L62" s="250" t="str">
        <f>VLOOKUP($D62,'Participant Registration'!$X$4:$AB$28,'Participant Registration'!Y$3,0)</f>
        <v>AEMO</v>
      </c>
      <c r="M62" s="249" t="str">
        <f>VLOOKUP($D62,'Participant Registration'!$X$4:$AB$28,'Participant Registration'!Z$3,0)</f>
        <v>AEMO</v>
      </c>
      <c r="N62" s="249" t="str">
        <f>VLOOKUP($D62,'Participant Registration'!$X$4:$AB$28,'Participant Registration'!AA$3,0)</f>
        <v>AEMO</v>
      </c>
      <c r="O62" s="251" t="str">
        <f>VLOOKUP($D62,'Participant Registration'!$X$4:$AB$28,'Participant Registration'!AB$3,0)</f>
        <v>AEMO</v>
      </c>
      <c r="P62" s="270"/>
      <c r="Q62" s="250">
        <v>-1</v>
      </c>
      <c r="R62" s="249">
        <v>-1</v>
      </c>
      <c r="S62" s="249">
        <v>-1</v>
      </c>
      <c r="T62" s="249">
        <v>-1</v>
      </c>
      <c r="U62" s="251">
        <v>-1</v>
      </c>
      <c r="V62" s="252">
        <v>-1</v>
      </c>
      <c r="W62" s="250">
        <v>-1</v>
      </c>
      <c r="X62" s="249">
        <v>-1</v>
      </c>
      <c r="Y62" s="249">
        <v>-1</v>
      </c>
      <c r="Z62" s="249">
        <v>-1</v>
      </c>
      <c r="AA62" s="249">
        <v>-1</v>
      </c>
      <c r="AB62" s="249">
        <v>-1</v>
      </c>
      <c r="AC62" s="249">
        <v>-1</v>
      </c>
      <c r="AD62" s="251">
        <v>-1</v>
      </c>
      <c r="AE62" s="252">
        <v>-1</v>
      </c>
      <c r="AF62" s="250">
        <v>-1</v>
      </c>
      <c r="AG62" s="249">
        <v>-1</v>
      </c>
      <c r="AH62" s="251">
        <v>-1</v>
      </c>
      <c r="AI62" s="250">
        <v>-1</v>
      </c>
      <c r="AJ62" s="249">
        <v>-1</v>
      </c>
      <c r="AK62" s="249">
        <v>-1</v>
      </c>
      <c r="AL62" s="251">
        <v>-1</v>
      </c>
      <c r="AM62" s="252">
        <v>-1</v>
      </c>
      <c r="AN62" s="241"/>
      <c r="AO62" s="252">
        <v>-1</v>
      </c>
      <c r="AP62" s="266"/>
      <c r="AQ62" s="250">
        <v>-1</v>
      </c>
      <c r="AR62" s="249">
        <v>-1</v>
      </c>
      <c r="AS62" s="249">
        <v>-1</v>
      </c>
      <c r="AT62" s="249">
        <v>-1</v>
      </c>
      <c r="AU62" s="249">
        <v>-1</v>
      </c>
      <c r="AV62" s="249">
        <v>-1</v>
      </c>
      <c r="AW62" s="251">
        <v>-1</v>
      </c>
      <c r="AX62" s="241"/>
    </row>
    <row r="63" spans="1:50" s="91" customFormat="1" ht="30" x14ac:dyDescent="0.25">
      <c r="A63" s="382"/>
      <c r="B63" s="382"/>
      <c r="C63" s="382"/>
      <c r="D63" s="140" t="s">
        <v>278</v>
      </c>
      <c r="E63" s="100">
        <v>4</v>
      </c>
      <c r="F63" s="140" t="s">
        <v>971</v>
      </c>
      <c r="G63" s="100"/>
      <c r="H63" s="400"/>
      <c r="I63" s="78"/>
      <c r="J63" s="248" t="s">
        <v>1325</v>
      </c>
      <c r="K63" s="270"/>
      <c r="L63" s="250" t="str">
        <f>VLOOKUP($D63,'Participant Registration'!$X$4:$AB$28,'Participant Registration'!Y$3,0)</f>
        <v>AEMO</v>
      </c>
      <c r="M63" s="249" t="str">
        <f>VLOOKUP($D63,'Participant Registration'!$X$4:$AB$28,'Participant Registration'!Z$3,0)</f>
        <v>AEMO</v>
      </c>
      <c r="N63" s="249" t="str">
        <f>VLOOKUP($D63,'Participant Registration'!$X$4:$AB$28,'Participant Registration'!AA$3,0)</f>
        <v>AEMO</v>
      </c>
      <c r="O63" s="251" t="str">
        <f>VLOOKUP($D63,'Participant Registration'!$X$4:$AB$28,'Participant Registration'!AB$3,0)</f>
        <v>AEMO</v>
      </c>
      <c r="P63" s="270"/>
      <c r="Q63" s="250">
        <v>-1</v>
      </c>
      <c r="R63" s="249">
        <v>-1</v>
      </c>
      <c r="S63" s="249">
        <v>-1</v>
      </c>
      <c r="T63" s="249">
        <v>-1</v>
      </c>
      <c r="U63" s="251">
        <v>-1</v>
      </c>
      <c r="V63" s="252">
        <v>-1</v>
      </c>
      <c r="W63" s="250">
        <v>-1</v>
      </c>
      <c r="X63" s="249">
        <v>-1</v>
      </c>
      <c r="Y63" s="249">
        <v>-1</v>
      </c>
      <c r="Z63" s="249">
        <v>-1</v>
      </c>
      <c r="AA63" s="249">
        <v>-1</v>
      </c>
      <c r="AB63" s="249">
        <v>-1</v>
      </c>
      <c r="AC63" s="249">
        <v>-1</v>
      </c>
      <c r="AD63" s="251">
        <v>-1</v>
      </c>
      <c r="AE63" s="252">
        <v>-1</v>
      </c>
      <c r="AF63" s="250">
        <v>-1</v>
      </c>
      <c r="AG63" s="249">
        <v>-1</v>
      </c>
      <c r="AH63" s="251">
        <v>-1</v>
      </c>
      <c r="AI63" s="250">
        <v>-1</v>
      </c>
      <c r="AJ63" s="249">
        <v>-1</v>
      </c>
      <c r="AK63" s="249">
        <v>-1</v>
      </c>
      <c r="AL63" s="251">
        <v>-1</v>
      </c>
      <c r="AM63" s="252">
        <v>-1</v>
      </c>
      <c r="AN63" s="241"/>
      <c r="AO63" s="252">
        <v>-1</v>
      </c>
      <c r="AP63" s="266"/>
      <c r="AQ63" s="250">
        <v>-1</v>
      </c>
      <c r="AR63" s="249">
        <v>-1</v>
      </c>
      <c r="AS63" s="249">
        <v>-1</v>
      </c>
      <c r="AT63" s="249">
        <v>-1</v>
      </c>
      <c r="AU63" s="249">
        <v>-1</v>
      </c>
      <c r="AV63" s="249">
        <v>-1</v>
      </c>
      <c r="AW63" s="251">
        <v>-1</v>
      </c>
      <c r="AX63" s="241"/>
    </row>
    <row r="64" spans="1:50" s="91" customFormat="1" ht="30" x14ac:dyDescent="0.25">
      <c r="A64" s="382"/>
      <c r="B64" s="382"/>
      <c r="C64" s="382"/>
      <c r="D64" s="140" t="s">
        <v>941</v>
      </c>
      <c r="E64" s="100">
        <v>5</v>
      </c>
      <c r="F64" s="140" t="s">
        <v>966</v>
      </c>
      <c r="G64" s="100"/>
      <c r="H64" s="400"/>
      <c r="I64" s="78"/>
      <c r="J64" s="248" t="s">
        <v>1326</v>
      </c>
      <c r="K64" s="270"/>
      <c r="L64" s="250" t="str">
        <f>VLOOKUP($D64,'Participant Registration'!$X$4:$AB$28,'Participant Registration'!Y$3,0)</f>
        <v>UMPLP</v>
      </c>
      <c r="M64" s="249" t="str">
        <f>VLOOKUP($D64,'Participant Registration'!$X$4:$AB$28,'Participant Registration'!Z$3,0)</f>
        <v>CITIPP/POWCP</v>
      </c>
      <c r="N64" s="249" t="str">
        <f>VLOOKUP($D64,'Participant Registration'!$X$4:$AB$28,'Participant Registration'!AA$3,0)</f>
        <v>MISSING</v>
      </c>
      <c r="O64" s="251" t="str">
        <f>VLOOKUP($D64,'Participant Registration'!$X$4:$AB$28,'Participant Registration'!AB$3,0)</f>
        <v>MISSING</v>
      </c>
      <c r="P64" s="270"/>
      <c r="Q64" s="250">
        <v>-1</v>
      </c>
      <c r="R64" s="249">
        <v>-1</v>
      </c>
      <c r="S64" s="249">
        <v>-1</v>
      </c>
      <c r="T64" s="249">
        <v>-1</v>
      </c>
      <c r="U64" s="251">
        <v>-1</v>
      </c>
      <c r="V64" s="252">
        <v>-1</v>
      </c>
      <c r="W64" s="250" t="s">
        <v>751</v>
      </c>
      <c r="X64" s="249">
        <v>-1</v>
      </c>
      <c r="Y64" s="249">
        <v>-1</v>
      </c>
      <c r="Z64" s="249">
        <v>-1</v>
      </c>
      <c r="AA64" s="249" t="s">
        <v>751</v>
      </c>
      <c r="AB64" s="249">
        <v>-1</v>
      </c>
      <c r="AC64" s="249">
        <v>-1</v>
      </c>
      <c r="AD64" s="251">
        <v>-1</v>
      </c>
      <c r="AE64" s="252">
        <v>-1</v>
      </c>
      <c r="AF64" s="250">
        <v>-1</v>
      </c>
      <c r="AG64" s="249">
        <v>-1</v>
      </c>
      <c r="AH64" s="251">
        <v>-1</v>
      </c>
      <c r="AI64" s="250" t="s">
        <v>751</v>
      </c>
      <c r="AJ64" s="249">
        <v>-1</v>
      </c>
      <c r="AK64" s="249">
        <v>-1</v>
      </c>
      <c r="AL64" s="251">
        <v>-1</v>
      </c>
      <c r="AM64" s="252">
        <v>-1</v>
      </c>
      <c r="AN64" s="241"/>
      <c r="AO64" s="252">
        <v>-1</v>
      </c>
      <c r="AP64" s="266"/>
      <c r="AQ64" s="250" t="s">
        <v>751</v>
      </c>
      <c r="AR64" s="249">
        <v>-1</v>
      </c>
      <c r="AS64" s="249">
        <v>-1</v>
      </c>
      <c r="AT64" s="249">
        <v>-1</v>
      </c>
      <c r="AU64" s="249" t="s">
        <v>751</v>
      </c>
      <c r="AV64" s="249">
        <v>-1</v>
      </c>
      <c r="AW64" s="251">
        <v>-1</v>
      </c>
      <c r="AX64" s="241"/>
    </row>
    <row r="65" spans="1:50" s="91" customFormat="1" ht="15.75" thickBot="1" x14ac:dyDescent="0.3">
      <c r="A65" s="383"/>
      <c r="B65" s="383"/>
      <c r="C65" s="383"/>
      <c r="D65" s="141" t="s">
        <v>942</v>
      </c>
      <c r="E65" s="102">
        <v>6</v>
      </c>
      <c r="F65" s="141" t="s">
        <v>970</v>
      </c>
      <c r="G65" s="102"/>
      <c r="H65" s="401"/>
      <c r="I65" s="113"/>
      <c r="J65" s="298"/>
      <c r="K65" s="276"/>
      <c r="L65" s="257" t="str">
        <f>VLOOKUP($D65,'Participant Registration'!$X$4:$AB$28,'Participant Registration'!Y$3,0)</f>
        <v>AGLE</v>
      </c>
      <c r="M65" s="258" t="str">
        <f>VLOOKUP($D65,'Participant Registration'!$X$4:$AB$28,'Participant Registration'!Z$3,0)</f>
        <v>SOLARIS</v>
      </c>
      <c r="N65" s="258" t="str">
        <f>VLOOKUP($D65,'Participant Registration'!$X$4:$AB$28,'Participant Registration'!AA$3,0)</f>
        <v>AURORA</v>
      </c>
      <c r="O65" s="259" t="str">
        <f>VLOOKUP($D65,'Participant Registration'!$X$4:$AB$28,'Participant Registration'!AB$3,0)</f>
        <v>MISSING</v>
      </c>
      <c r="P65" s="276"/>
      <c r="Q65" s="257" t="s">
        <v>751</v>
      </c>
      <c r="R65" s="258">
        <v>-1</v>
      </c>
      <c r="S65" s="258">
        <v>-1</v>
      </c>
      <c r="T65" s="258" t="s">
        <v>751</v>
      </c>
      <c r="U65" s="259">
        <v>-1</v>
      </c>
      <c r="V65" s="260" t="s">
        <v>10</v>
      </c>
      <c r="W65" s="257">
        <v>-1</v>
      </c>
      <c r="X65" s="258">
        <v>-1</v>
      </c>
      <c r="Y65" s="258">
        <v>-1</v>
      </c>
      <c r="Z65" s="258">
        <v>-1</v>
      </c>
      <c r="AA65" s="258">
        <v>-1</v>
      </c>
      <c r="AB65" s="258">
        <v>-1</v>
      </c>
      <c r="AC65" s="258">
        <v>-1</v>
      </c>
      <c r="AD65" s="259">
        <v>-1</v>
      </c>
      <c r="AE65" s="260">
        <v>-1</v>
      </c>
      <c r="AF65" s="257">
        <v>-1</v>
      </c>
      <c r="AG65" s="258">
        <v>-1</v>
      </c>
      <c r="AH65" s="259">
        <v>-1</v>
      </c>
      <c r="AI65" s="257">
        <v>-1</v>
      </c>
      <c r="AJ65" s="258">
        <v>-1</v>
      </c>
      <c r="AK65" s="258">
        <v>-1</v>
      </c>
      <c r="AL65" s="259">
        <v>-1</v>
      </c>
      <c r="AM65" s="260">
        <v>-1</v>
      </c>
      <c r="AN65" s="241"/>
      <c r="AO65" s="260" t="s">
        <v>751</v>
      </c>
      <c r="AP65" s="266"/>
      <c r="AQ65" s="257">
        <v>-1</v>
      </c>
      <c r="AR65" s="258">
        <v>-1</v>
      </c>
      <c r="AS65" s="258">
        <v>-1</v>
      </c>
      <c r="AT65" s="258">
        <v>-1</v>
      </c>
      <c r="AU65" s="258">
        <v>-1</v>
      </c>
      <c r="AV65" s="258">
        <v>-1</v>
      </c>
      <c r="AW65" s="259">
        <v>-1</v>
      </c>
      <c r="AX65" s="241"/>
    </row>
    <row r="66" spans="1:50" s="91" customFormat="1" ht="15.75" thickBot="1" x14ac:dyDescent="0.3">
      <c r="A66" s="117"/>
      <c r="B66" s="61"/>
      <c r="C66" s="115"/>
      <c r="D66" s="61"/>
      <c r="E66" s="61"/>
      <c r="F66" s="61"/>
      <c r="G66" s="67"/>
      <c r="H66" s="54"/>
      <c r="I66" s="54"/>
      <c r="J66" s="346"/>
      <c r="K66" s="270"/>
      <c r="L66" s="250"/>
      <c r="M66" s="249"/>
      <c r="N66" s="249"/>
      <c r="O66" s="251"/>
      <c r="P66" s="270"/>
      <c r="Q66" s="250"/>
      <c r="R66" s="249"/>
      <c r="S66" s="249"/>
      <c r="T66" s="249"/>
      <c r="U66" s="251"/>
      <c r="V66" s="252"/>
      <c r="W66" s="250"/>
      <c r="X66" s="249"/>
      <c r="Y66" s="249"/>
      <c r="Z66" s="249"/>
      <c r="AA66" s="249"/>
      <c r="AB66" s="249"/>
      <c r="AC66" s="249"/>
      <c r="AD66" s="251"/>
      <c r="AE66" s="252"/>
      <c r="AF66" s="250"/>
      <c r="AG66" s="249"/>
      <c r="AH66" s="251"/>
      <c r="AI66" s="250"/>
      <c r="AJ66" s="249"/>
      <c r="AK66" s="249"/>
      <c r="AL66" s="251"/>
      <c r="AM66" s="252"/>
      <c r="AN66" s="241"/>
      <c r="AO66" s="252"/>
      <c r="AP66" s="266"/>
      <c r="AQ66" s="250"/>
      <c r="AR66" s="249"/>
      <c r="AS66" s="249"/>
      <c r="AT66" s="249"/>
      <c r="AU66" s="249"/>
      <c r="AV66" s="249"/>
      <c r="AW66" s="251"/>
      <c r="AX66" s="241"/>
    </row>
    <row r="67" spans="1:50" s="91" customFormat="1" ht="60" x14ac:dyDescent="0.25">
      <c r="A67" s="371" t="s">
        <v>1111</v>
      </c>
      <c r="B67" s="363" t="s">
        <v>1064</v>
      </c>
      <c r="C67" s="363" t="s">
        <v>671</v>
      </c>
      <c r="D67" s="133" t="s">
        <v>939</v>
      </c>
      <c r="E67" s="101">
        <v>1</v>
      </c>
      <c r="F67" s="133" t="s">
        <v>973</v>
      </c>
      <c r="G67" s="89" t="s">
        <v>954</v>
      </c>
      <c r="H67" s="366" t="s">
        <v>1006</v>
      </c>
      <c r="I67" s="334" t="s">
        <v>1128</v>
      </c>
      <c r="J67" s="297" t="s">
        <v>1327</v>
      </c>
      <c r="K67" s="277"/>
      <c r="L67" s="253" t="str">
        <f>VLOOKUP($D67,'Participant Registration'!$X$4:$AB$28,'Participant Registration'!Y$3,0)</f>
        <v>UMPLP</v>
      </c>
      <c r="M67" s="254" t="str">
        <f>VLOOKUP($D67,'Participant Registration'!$X$4:$AB$28,'Participant Registration'!Z$3,0)</f>
        <v>CITIPP/POWCP</v>
      </c>
      <c r="N67" s="254" t="str">
        <f>VLOOKUP($D67,'Participant Registration'!$X$4:$AB$28,'Participant Registration'!AA$3,0)</f>
        <v>MISSING</v>
      </c>
      <c r="O67" s="255" t="str">
        <f>VLOOKUP($D67,'Participant Registration'!$X$4:$AB$28,'Participant Registration'!AB$3,0)</f>
        <v>MISSING</v>
      </c>
      <c r="P67" s="277"/>
      <c r="Q67" s="253">
        <v>-1</v>
      </c>
      <c r="R67" s="254">
        <v>-1</v>
      </c>
      <c r="S67" s="254">
        <v>-1</v>
      </c>
      <c r="T67" s="254">
        <v>-1</v>
      </c>
      <c r="U67" s="255">
        <v>-1</v>
      </c>
      <c r="V67" s="256">
        <v>-1</v>
      </c>
      <c r="W67" s="253" t="s">
        <v>751</v>
      </c>
      <c r="X67" s="254">
        <v>-1</v>
      </c>
      <c r="Y67" s="254">
        <v>-1</v>
      </c>
      <c r="Z67" s="254">
        <v>-1</v>
      </c>
      <c r="AA67" s="254" t="s">
        <v>751</v>
      </c>
      <c r="AB67" s="254">
        <v>-1</v>
      </c>
      <c r="AC67" s="254">
        <v>-1</v>
      </c>
      <c r="AD67" s="255">
        <v>-1</v>
      </c>
      <c r="AE67" s="256">
        <v>-1</v>
      </c>
      <c r="AF67" s="253">
        <v>-1</v>
      </c>
      <c r="AG67" s="254">
        <v>-1</v>
      </c>
      <c r="AH67" s="255">
        <v>-1</v>
      </c>
      <c r="AI67" s="253" t="s">
        <v>751</v>
      </c>
      <c r="AJ67" s="254">
        <v>-1</v>
      </c>
      <c r="AK67" s="254">
        <v>-1</v>
      </c>
      <c r="AL67" s="255">
        <v>-1</v>
      </c>
      <c r="AM67" s="256">
        <v>-1</v>
      </c>
      <c r="AN67" s="241"/>
      <c r="AO67" s="256">
        <v>-1</v>
      </c>
      <c r="AP67" s="266"/>
      <c r="AQ67" s="253" t="s">
        <v>751</v>
      </c>
      <c r="AR67" s="254">
        <v>-1</v>
      </c>
      <c r="AS67" s="254">
        <v>-1</v>
      </c>
      <c r="AT67" s="254">
        <v>-1</v>
      </c>
      <c r="AU67" s="254" t="s">
        <v>751</v>
      </c>
      <c r="AV67" s="254">
        <v>-1</v>
      </c>
      <c r="AW67" s="255">
        <v>-1</v>
      </c>
      <c r="AX67" s="241"/>
    </row>
    <row r="68" spans="1:50" s="91" customFormat="1" ht="30.75" customHeight="1" x14ac:dyDescent="0.25">
      <c r="A68" s="372"/>
      <c r="B68" s="364"/>
      <c r="C68" s="364"/>
      <c r="D68" s="140" t="s">
        <v>278</v>
      </c>
      <c r="E68" s="100">
        <v>2</v>
      </c>
      <c r="F68" s="140" t="s">
        <v>1061</v>
      </c>
      <c r="G68" s="90"/>
      <c r="H68" s="367"/>
      <c r="I68" s="78"/>
      <c r="J68" s="248"/>
      <c r="K68" s="270"/>
      <c r="L68" s="250" t="str">
        <f>VLOOKUP($D68,'Participant Registration'!$X$4:$AB$28,'Participant Registration'!Y$3,0)</f>
        <v>AEMO</v>
      </c>
      <c r="M68" s="249" t="str">
        <f>VLOOKUP($D68,'Participant Registration'!$X$4:$AB$28,'Participant Registration'!Z$3,0)</f>
        <v>AEMO</v>
      </c>
      <c r="N68" s="249" t="str">
        <f>VLOOKUP($D68,'Participant Registration'!$X$4:$AB$28,'Participant Registration'!AA$3,0)</f>
        <v>AEMO</v>
      </c>
      <c r="O68" s="251" t="str">
        <f>VLOOKUP($D68,'Participant Registration'!$X$4:$AB$28,'Participant Registration'!AB$3,0)</f>
        <v>AEMO</v>
      </c>
      <c r="P68" s="270"/>
      <c r="Q68" s="250">
        <v>-1</v>
      </c>
      <c r="R68" s="249">
        <v>-1</v>
      </c>
      <c r="S68" s="249">
        <v>-1</v>
      </c>
      <c r="T68" s="249">
        <v>-1</v>
      </c>
      <c r="U68" s="251">
        <v>-1</v>
      </c>
      <c r="V68" s="252">
        <v>-1</v>
      </c>
      <c r="W68" s="250">
        <v>-1</v>
      </c>
      <c r="X68" s="249">
        <v>-1</v>
      </c>
      <c r="Y68" s="249">
        <v>-1</v>
      </c>
      <c r="Z68" s="249">
        <v>-1</v>
      </c>
      <c r="AA68" s="249">
        <v>-1</v>
      </c>
      <c r="AB68" s="249">
        <v>-1</v>
      </c>
      <c r="AC68" s="249">
        <v>-1</v>
      </c>
      <c r="AD68" s="251">
        <v>-1</v>
      </c>
      <c r="AE68" s="252">
        <v>-1</v>
      </c>
      <c r="AF68" s="250">
        <v>-1</v>
      </c>
      <c r="AG68" s="249">
        <v>-1</v>
      </c>
      <c r="AH68" s="251">
        <v>-1</v>
      </c>
      <c r="AI68" s="250">
        <v>-1</v>
      </c>
      <c r="AJ68" s="249">
        <v>-1</v>
      </c>
      <c r="AK68" s="249">
        <v>-1</v>
      </c>
      <c r="AL68" s="251">
        <v>-1</v>
      </c>
      <c r="AM68" s="252">
        <v>-1</v>
      </c>
      <c r="AN68" s="241"/>
      <c r="AO68" s="252">
        <v>-1</v>
      </c>
      <c r="AP68" s="266"/>
      <c r="AQ68" s="250">
        <v>-1</v>
      </c>
      <c r="AR68" s="249">
        <v>-1</v>
      </c>
      <c r="AS68" s="249">
        <v>-1</v>
      </c>
      <c r="AT68" s="249">
        <v>-1</v>
      </c>
      <c r="AU68" s="249">
        <v>-1</v>
      </c>
      <c r="AV68" s="249">
        <v>-1</v>
      </c>
      <c r="AW68" s="251">
        <v>-1</v>
      </c>
      <c r="AX68" s="241"/>
    </row>
    <row r="69" spans="1:50" s="91" customFormat="1" ht="24" customHeight="1" x14ac:dyDescent="0.25">
      <c r="A69" s="372"/>
      <c r="B69" s="364"/>
      <c r="C69" s="364"/>
      <c r="D69" s="98" t="s">
        <v>939</v>
      </c>
      <c r="E69" s="100">
        <v>3</v>
      </c>
      <c r="F69" s="140" t="s">
        <v>974</v>
      </c>
      <c r="G69" s="90"/>
      <c r="H69" s="367"/>
      <c r="I69" s="78"/>
      <c r="J69" s="248"/>
      <c r="K69" s="270"/>
      <c r="L69" s="250" t="str">
        <f>VLOOKUP($D69,'Participant Registration'!$X$4:$AB$28,'Participant Registration'!Y$3,0)</f>
        <v>UMPLP</v>
      </c>
      <c r="M69" s="249" t="str">
        <f>VLOOKUP($D69,'Participant Registration'!$X$4:$AB$28,'Participant Registration'!Z$3,0)</f>
        <v>CITIPP/POWCP</v>
      </c>
      <c r="N69" s="249" t="str">
        <f>VLOOKUP($D69,'Participant Registration'!$X$4:$AB$28,'Participant Registration'!AA$3,0)</f>
        <v>MISSING</v>
      </c>
      <c r="O69" s="251" t="str">
        <f>VLOOKUP($D69,'Participant Registration'!$X$4:$AB$28,'Participant Registration'!AB$3,0)</f>
        <v>MISSING</v>
      </c>
      <c r="P69" s="270"/>
      <c r="Q69" s="250">
        <v>-1</v>
      </c>
      <c r="R69" s="249">
        <v>-1</v>
      </c>
      <c r="S69" s="249">
        <v>-1</v>
      </c>
      <c r="T69" s="249">
        <v>-1</v>
      </c>
      <c r="U69" s="251">
        <v>-1</v>
      </c>
      <c r="V69" s="252">
        <v>-1</v>
      </c>
      <c r="W69" s="250" t="s">
        <v>751</v>
      </c>
      <c r="X69" s="249">
        <v>-1</v>
      </c>
      <c r="Y69" s="249">
        <v>-1</v>
      </c>
      <c r="Z69" s="249">
        <v>-1</v>
      </c>
      <c r="AA69" s="249" t="s">
        <v>751</v>
      </c>
      <c r="AB69" s="249">
        <v>-1</v>
      </c>
      <c r="AC69" s="249">
        <v>-1</v>
      </c>
      <c r="AD69" s="251">
        <v>-1</v>
      </c>
      <c r="AE69" s="252">
        <v>-1</v>
      </c>
      <c r="AF69" s="250">
        <v>-1</v>
      </c>
      <c r="AG69" s="249">
        <v>-1</v>
      </c>
      <c r="AH69" s="251">
        <v>-1</v>
      </c>
      <c r="AI69" s="250" t="s">
        <v>751</v>
      </c>
      <c r="AJ69" s="249">
        <v>-1</v>
      </c>
      <c r="AK69" s="249">
        <v>-1</v>
      </c>
      <c r="AL69" s="251">
        <v>-1</v>
      </c>
      <c r="AM69" s="252">
        <v>-1</v>
      </c>
      <c r="AN69" s="241"/>
      <c r="AO69" s="252">
        <v>-1</v>
      </c>
      <c r="AP69" s="266"/>
      <c r="AQ69" s="250" t="s">
        <v>751</v>
      </c>
      <c r="AR69" s="249">
        <v>-1</v>
      </c>
      <c r="AS69" s="249">
        <v>-1</v>
      </c>
      <c r="AT69" s="249">
        <v>-1</v>
      </c>
      <c r="AU69" s="249" t="s">
        <v>751</v>
      </c>
      <c r="AV69" s="249">
        <v>-1</v>
      </c>
      <c r="AW69" s="251">
        <v>-1</v>
      </c>
      <c r="AX69" s="241"/>
    </row>
    <row r="70" spans="1:50" s="91" customFormat="1" ht="15.75" thickBot="1" x14ac:dyDescent="0.3">
      <c r="A70" s="373"/>
      <c r="B70" s="365"/>
      <c r="C70" s="365"/>
      <c r="D70" s="99" t="s">
        <v>943</v>
      </c>
      <c r="E70" s="102">
        <v>4</v>
      </c>
      <c r="F70" s="99" t="s">
        <v>975</v>
      </c>
      <c r="G70" s="92"/>
      <c r="H70" s="368"/>
      <c r="I70" s="113"/>
      <c r="J70" s="298"/>
      <c r="K70" s="276"/>
      <c r="L70" s="257" t="str">
        <f>VLOOKUP($D70,'Participant Registration'!$X$4:$AB$28,'Participant Registration'!Y$3,0)</f>
        <v>AGLE</v>
      </c>
      <c r="M70" s="258" t="str">
        <f>VLOOKUP($D70,'Participant Registration'!$X$4:$AB$28,'Participant Registration'!Z$3,0)</f>
        <v>SOLARIS</v>
      </c>
      <c r="N70" s="258" t="str">
        <f>VLOOKUP($D70,'Participant Registration'!$X$4:$AB$28,'Participant Registration'!AA$3,0)</f>
        <v>AURORA</v>
      </c>
      <c r="O70" s="259" t="str">
        <f>VLOOKUP($D70,'Participant Registration'!$X$4:$AB$28,'Participant Registration'!AB$3,0)</f>
        <v>MISSING</v>
      </c>
      <c r="P70" s="276"/>
      <c r="Q70" s="257" t="s">
        <v>751</v>
      </c>
      <c r="R70" s="258">
        <v>-1</v>
      </c>
      <c r="S70" s="258">
        <v>-1</v>
      </c>
      <c r="T70" s="258" t="s">
        <v>751</v>
      </c>
      <c r="U70" s="259">
        <v>-1</v>
      </c>
      <c r="V70" s="260" t="s">
        <v>10</v>
      </c>
      <c r="W70" s="257">
        <v>-1</v>
      </c>
      <c r="X70" s="258">
        <v>-1</v>
      </c>
      <c r="Y70" s="258">
        <v>-1</v>
      </c>
      <c r="Z70" s="258">
        <v>-1</v>
      </c>
      <c r="AA70" s="258">
        <v>-1</v>
      </c>
      <c r="AB70" s="258">
        <v>-1</v>
      </c>
      <c r="AC70" s="258">
        <v>-1</v>
      </c>
      <c r="AD70" s="259">
        <v>-1</v>
      </c>
      <c r="AE70" s="260">
        <v>-1</v>
      </c>
      <c r="AF70" s="257">
        <v>-1</v>
      </c>
      <c r="AG70" s="258">
        <v>-1</v>
      </c>
      <c r="AH70" s="259">
        <v>-1</v>
      </c>
      <c r="AI70" s="257">
        <v>-1</v>
      </c>
      <c r="AJ70" s="258">
        <v>-1</v>
      </c>
      <c r="AK70" s="258">
        <v>-1</v>
      </c>
      <c r="AL70" s="259">
        <v>-1</v>
      </c>
      <c r="AM70" s="260">
        <v>-1</v>
      </c>
      <c r="AN70" s="241"/>
      <c r="AO70" s="260" t="s">
        <v>751</v>
      </c>
      <c r="AP70" s="266"/>
      <c r="AQ70" s="257">
        <v>-1</v>
      </c>
      <c r="AR70" s="258">
        <v>-1</v>
      </c>
      <c r="AS70" s="258">
        <v>-1</v>
      </c>
      <c r="AT70" s="258">
        <v>-1</v>
      </c>
      <c r="AU70" s="258">
        <v>-1</v>
      </c>
      <c r="AV70" s="258">
        <v>-1</v>
      </c>
      <c r="AW70" s="259">
        <v>-1</v>
      </c>
      <c r="AX70" s="241"/>
    </row>
    <row r="71" spans="1:50" s="91" customFormat="1" ht="15.75" thickBot="1" x14ac:dyDescent="0.3">
      <c r="A71" s="117"/>
      <c r="B71" s="61"/>
      <c r="C71" s="115"/>
      <c r="D71" s="61"/>
      <c r="E71" s="67"/>
      <c r="F71" s="61"/>
      <c r="G71" s="61"/>
      <c r="H71" s="54"/>
      <c r="I71" s="54"/>
      <c r="J71" s="346"/>
      <c r="K71" s="270"/>
      <c r="L71" s="250"/>
      <c r="M71" s="249"/>
      <c r="N71" s="249"/>
      <c r="O71" s="251"/>
      <c r="P71" s="270"/>
      <c r="Q71" s="250"/>
      <c r="R71" s="249"/>
      <c r="S71" s="249"/>
      <c r="T71" s="249"/>
      <c r="U71" s="251"/>
      <c r="V71" s="252"/>
      <c r="W71" s="250"/>
      <c r="X71" s="249"/>
      <c r="Y71" s="249"/>
      <c r="Z71" s="249"/>
      <c r="AA71" s="249"/>
      <c r="AB71" s="249"/>
      <c r="AC71" s="249"/>
      <c r="AD71" s="251"/>
      <c r="AE71" s="252"/>
      <c r="AF71" s="250"/>
      <c r="AG71" s="249"/>
      <c r="AH71" s="251"/>
      <c r="AI71" s="250"/>
      <c r="AJ71" s="249"/>
      <c r="AK71" s="249"/>
      <c r="AL71" s="251"/>
      <c r="AM71" s="252"/>
      <c r="AN71" s="241"/>
      <c r="AO71" s="252"/>
      <c r="AP71" s="266"/>
      <c r="AQ71" s="250"/>
      <c r="AR71" s="249"/>
      <c r="AS71" s="249"/>
      <c r="AT71" s="249"/>
      <c r="AU71" s="249"/>
      <c r="AV71" s="249"/>
      <c r="AW71" s="251"/>
      <c r="AX71" s="241"/>
    </row>
    <row r="72" spans="1:50" s="91" customFormat="1" ht="45" x14ac:dyDescent="0.25">
      <c r="A72" s="371" t="s">
        <v>1065</v>
      </c>
      <c r="B72" s="363" t="s">
        <v>1067</v>
      </c>
      <c r="C72" s="363" t="s">
        <v>671</v>
      </c>
      <c r="D72" s="133" t="s">
        <v>941</v>
      </c>
      <c r="E72" s="101">
        <v>1</v>
      </c>
      <c r="F72" s="133" t="s">
        <v>935</v>
      </c>
      <c r="G72" s="89" t="s">
        <v>926</v>
      </c>
      <c r="H72" s="369" t="s">
        <v>1000</v>
      </c>
      <c r="I72" s="334" t="s">
        <v>1128</v>
      </c>
      <c r="J72" s="297" t="s">
        <v>1317</v>
      </c>
      <c r="K72" s="277"/>
      <c r="L72" s="253" t="str">
        <f>VLOOKUP($D72,'Participant Registration'!$X$4:$AB$28,'Participant Registration'!Y$3,0)</f>
        <v>UMPLP</v>
      </c>
      <c r="M72" s="254" t="str">
        <f>VLOOKUP($D72,'Participant Registration'!$X$4:$AB$28,'Participant Registration'!Z$3,0)</f>
        <v>CITIPP/POWCP</v>
      </c>
      <c r="N72" s="254" t="str">
        <f>VLOOKUP($D72,'Participant Registration'!$X$4:$AB$28,'Participant Registration'!AA$3,0)</f>
        <v>MISSING</v>
      </c>
      <c r="O72" s="255" t="str">
        <f>VLOOKUP($D72,'Participant Registration'!$X$4:$AB$28,'Participant Registration'!AB$3,0)</f>
        <v>MISSING</v>
      </c>
      <c r="P72" s="277"/>
      <c r="Q72" s="253">
        <v>-1</v>
      </c>
      <c r="R72" s="254">
        <v>-1</v>
      </c>
      <c r="S72" s="254">
        <v>-1</v>
      </c>
      <c r="T72" s="254">
        <v>-1</v>
      </c>
      <c r="U72" s="255">
        <v>-1</v>
      </c>
      <c r="V72" s="256">
        <v>-1</v>
      </c>
      <c r="W72" s="253" t="s">
        <v>751</v>
      </c>
      <c r="X72" s="254">
        <v>-1</v>
      </c>
      <c r="Y72" s="254">
        <v>-1</v>
      </c>
      <c r="Z72" s="254">
        <v>-1</v>
      </c>
      <c r="AA72" s="254" t="s">
        <v>751</v>
      </c>
      <c r="AB72" s="254">
        <v>-1</v>
      </c>
      <c r="AC72" s="254">
        <v>-1</v>
      </c>
      <c r="AD72" s="255">
        <v>-1</v>
      </c>
      <c r="AE72" s="256">
        <v>-1</v>
      </c>
      <c r="AF72" s="253">
        <v>-1</v>
      </c>
      <c r="AG72" s="254">
        <v>-1</v>
      </c>
      <c r="AH72" s="255">
        <v>-1</v>
      </c>
      <c r="AI72" s="253" t="s">
        <v>751</v>
      </c>
      <c r="AJ72" s="254">
        <v>-1</v>
      </c>
      <c r="AK72" s="254">
        <v>-1</v>
      </c>
      <c r="AL72" s="255">
        <v>-1</v>
      </c>
      <c r="AM72" s="256">
        <v>-1</v>
      </c>
      <c r="AN72" s="241"/>
      <c r="AO72" s="256">
        <v>-1</v>
      </c>
      <c r="AP72" s="266"/>
      <c r="AQ72" s="253" t="s">
        <v>751</v>
      </c>
      <c r="AR72" s="254">
        <v>-1</v>
      </c>
      <c r="AS72" s="254">
        <v>-1</v>
      </c>
      <c r="AT72" s="254">
        <v>-1</v>
      </c>
      <c r="AU72" s="254" t="s">
        <v>751</v>
      </c>
      <c r="AV72" s="254">
        <v>-1</v>
      </c>
      <c r="AW72" s="255">
        <v>-1</v>
      </c>
      <c r="AX72" s="241"/>
    </row>
    <row r="73" spans="1:50" s="91" customFormat="1" ht="30.75" customHeight="1" x14ac:dyDescent="0.25">
      <c r="A73" s="372"/>
      <c r="B73" s="364"/>
      <c r="C73" s="364"/>
      <c r="D73" s="98" t="s">
        <v>278</v>
      </c>
      <c r="E73" s="100">
        <v>2</v>
      </c>
      <c r="F73" s="98" t="s">
        <v>976</v>
      </c>
      <c r="G73" s="90"/>
      <c r="H73" s="377"/>
      <c r="I73" s="78"/>
      <c r="J73" s="248" t="s">
        <v>1328</v>
      </c>
      <c r="K73" s="270"/>
      <c r="L73" s="250" t="str">
        <f>VLOOKUP($D73,'Participant Registration'!$X$4:$AB$28,'Participant Registration'!Y$3,0)</f>
        <v>AEMO</v>
      </c>
      <c r="M73" s="249" t="str">
        <f>VLOOKUP($D73,'Participant Registration'!$X$4:$AB$28,'Participant Registration'!Z$3,0)</f>
        <v>AEMO</v>
      </c>
      <c r="N73" s="249" t="str">
        <f>VLOOKUP($D73,'Participant Registration'!$X$4:$AB$28,'Participant Registration'!AA$3,0)</f>
        <v>AEMO</v>
      </c>
      <c r="O73" s="251" t="str">
        <f>VLOOKUP($D73,'Participant Registration'!$X$4:$AB$28,'Participant Registration'!AB$3,0)</f>
        <v>AEMO</v>
      </c>
      <c r="P73" s="270"/>
      <c r="Q73" s="250">
        <v>-1</v>
      </c>
      <c r="R73" s="249">
        <v>-1</v>
      </c>
      <c r="S73" s="249">
        <v>-1</v>
      </c>
      <c r="T73" s="249">
        <v>-1</v>
      </c>
      <c r="U73" s="251">
        <v>-1</v>
      </c>
      <c r="V73" s="252">
        <v>-1</v>
      </c>
      <c r="W73" s="250">
        <v>-1</v>
      </c>
      <c r="X73" s="249">
        <v>-1</v>
      </c>
      <c r="Y73" s="249">
        <v>-1</v>
      </c>
      <c r="Z73" s="249">
        <v>-1</v>
      </c>
      <c r="AA73" s="249">
        <v>-1</v>
      </c>
      <c r="AB73" s="249">
        <v>-1</v>
      </c>
      <c r="AC73" s="249">
        <v>-1</v>
      </c>
      <c r="AD73" s="251">
        <v>-1</v>
      </c>
      <c r="AE73" s="252">
        <v>-1</v>
      </c>
      <c r="AF73" s="250">
        <v>-1</v>
      </c>
      <c r="AG73" s="249">
        <v>-1</v>
      </c>
      <c r="AH73" s="251">
        <v>-1</v>
      </c>
      <c r="AI73" s="250">
        <v>-1</v>
      </c>
      <c r="AJ73" s="249">
        <v>-1</v>
      </c>
      <c r="AK73" s="249">
        <v>-1</v>
      </c>
      <c r="AL73" s="251">
        <v>-1</v>
      </c>
      <c r="AM73" s="252">
        <v>-1</v>
      </c>
      <c r="AN73" s="241"/>
      <c r="AO73" s="252">
        <v>-1</v>
      </c>
      <c r="AP73" s="266"/>
      <c r="AQ73" s="250">
        <v>-1</v>
      </c>
      <c r="AR73" s="249">
        <v>-1</v>
      </c>
      <c r="AS73" s="249">
        <v>-1</v>
      </c>
      <c r="AT73" s="249">
        <v>-1</v>
      </c>
      <c r="AU73" s="249">
        <v>-1</v>
      </c>
      <c r="AV73" s="249">
        <v>-1</v>
      </c>
      <c r="AW73" s="251">
        <v>-1</v>
      </c>
      <c r="AX73" s="241"/>
    </row>
    <row r="74" spans="1:50" s="91" customFormat="1" ht="30" x14ac:dyDescent="0.25">
      <c r="A74" s="372"/>
      <c r="B74" s="364"/>
      <c r="C74" s="364"/>
      <c r="D74" s="98" t="s">
        <v>943</v>
      </c>
      <c r="E74" s="100">
        <v>3</v>
      </c>
      <c r="F74" s="98" t="s">
        <v>1063</v>
      </c>
      <c r="G74" s="90"/>
      <c r="H74" s="377"/>
      <c r="I74" s="78"/>
      <c r="J74" s="248" t="s">
        <v>1329</v>
      </c>
      <c r="K74" s="270"/>
      <c r="L74" s="250" t="str">
        <f>VLOOKUP($D74,'Participant Registration'!$X$4:$AB$28,'Participant Registration'!Y$3,0)</f>
        <v>AGLE</v>
      </c>
      <c r="M74" s="249" t="str">
        <f>VLOOKUP($D74,'Participant Registration'!$X$4:$AB$28,'Participant Registration'!Z$3,0)</f>
        <v>SOLARIS</v>
      </c>
      <c r="N74" s="249" t="str">
        <f>VLOOKUP($D74,'Participant Registration'!$X$4:$AB$28,'Participant Registration'!AA$3,0)</f>
        <v>AURORA</v>
      </c>
      <c r="O74" s="251" t="str">
        <f>VLOOKUP($D74,'Participant Registration'!$X$4:$AB$28,'Participant Registration'!AB$3,0)</f>
        <v>MISSING</v>
      </c>
      <c r="P74" s="270"/>
      <c r="Q74" s="250" t="s">
        <v>751</v>
      </c>
      <c r="R74" s="249">
        <v>-1</v>
      </c>
      <c r="S74" s="249">
        <v>-1</v>
      </c>
      <c r="T74" s="249" t="s">
        <v>751</v>
      </c>
      <c r="U74" s="251">
        <v>-1</v>
      </c>
      <c r="V74" s="252" t="s">
        <v>10</v>
      </c>
      <c r="W74" s="250">
        <v>-1</v>
      </c>
      <c r="X74" s="249">
        <v>-1</v>
      </c>
      <c r="Y74" s="249">
        <v>-1</v>
      </c>
      <c r="Z74" s="249">
        <v>-1</v>
      </c>
      <c r="AA74" s="249">
        <v>-1</v>
      </c>
      <c r="AB74" s="249">
        <v>-1</v>
      </c>
      <c r="AC74" s="249">
        <v>-1</v>
      </c>
      <c r="AD74" s="251">
        <v>-1</v>
      </c>
      <c r="AE74" s="252">
        <v>-1</v>
      </c>
      <c r="AF74" s="250">
        <v>-1</v>
      </c>
      <c r="AG74" s="249">
        <v>-1</v>
      </c>
      <c r="AH74" s="251">
        <v>-1</v>
      </c>
      <c r="AI74" s="250">
        <v>-1</v>
      </c>
      <c r="AJ74" s="249">
        <v>-1</v>
      </c>
      <c r="AK74" s="249">
        <v>-1</v>
      </c>
      <c r="AL74" s="251">
        <v>-1</v>
      </c>
      <c r="AM74" s="252">
        <v>-1</v>
      </c>
      <c r="AN74" s="241"/>
      <c r="AO74" s="252" t="s">
        <v>751</v>
      </c>
      <c r="AP74" s="266"/>
      <c r="AQ74" s="250">
        <v>-1</v>
      </c>
      <c r="AR74" s="249">
        <v>-1</v>
      </c>
      <c r="AS74" s="249">
        <v>-1</v>
      </c>
      <c r="AT74" s="249">
        <v>-1</v>
      </c>
      <c r="AU74" s="249">
        <v>-1</v>
      </c>
      <c r="AV74" s="249">
        <v>-1</v>
      </c>
      <c r="AW74" s="251">
        <v>-1</v>
      </c>
      <c r="AX74" s="241"/>
    </row>
    <row r="75" spans="1:50" s="91" customFormat="1" ht="30.75" thickBot="1" x14ac:dyDescent="0.3">
      <c r="A75" s="373"/>
      <c r="B75" s="365"/>
      <c r="C75" s="365"/>
      <c r="D75" s="99" t="s">
        <v>939</v>
      </c>
      <c r="E75" s="102">
        <v>4</v>
      </c>
      <c r="F75" s="99" t="s">
        <v>977</v>
      </c>
      <c r="G75" s="92"/>
      <c r="H75" s="370"/>
      <c r="I75" s="113"/>
      <c r="J75" s="298"/>
      <c r="K75" s="276"/>
      <c r="L75" s="257" t="str">
        <f>VLOOKUP($D75,'Participant Registration'!$X$4:$AB$28,'Participant Registration'!Y$3,0)</f>
        <v>UMPLP</v>
      </c>
      <c r="M75" s="258" t="str">
        <f>VLOOKUP($D75,'Participant Registration'!$X$4:$AB$28,'Participant Registration'!Z$3,0)</f>
        <v>CITIPP/POWCP</v>
      </c>
      <c r="N75" s="258" t="str">
        <f>VLOOKUP($D75,'Participant Registration'!$X$4:$AB$28,'Participant Registration'!AA$3,0)</f>
        <v>MISSING</v>
      </c>
      <c r="O75" s="259" t="str">
        <f>VLOOKUP($D75,'Participant Registration'!$X$4:$AB$28,'Participant Registration'!AB$3,0)</f>
        <v>MISSING</v>
      </c>
      <c r="P75" s="276"/>
      <c r="Q75" s="257">
        <v>-1</v>
      </c>
      <c r="R75" s="258">
        <v>-1</v>
      </c>
      <c r="S75" s="258">
        <v>-1</v>
      </c>
      <c r="T75" s="258">
        <v>-1</v>
      </c>
      <c r="U75" s="259">
        <v>-1</v>
      </c>
      <c r="V75" s="260">
        <v>-1</v>
      </c>
      <c r="W75" s="257" t="s">
        <v>751</v>
      </c>
      <c r="X75" s="258">
        <v>-1</v>
      </c>
      <c r="Y75" s="258">
        <v>-1</v>
      </c>
      <c r="Z75" s="258">
        <v>-1</v>
      </c>
      <c r="AA75" s="258" t="s">
        <v>751</v>
      </c>
      <c r="AB75" s="258">
        <v>-1</v>
      </c>
      <c r="AC75" s="258">
        <v>-1</v>
      </c>
      <c r="AD75" s="259">
        <v>-1</v>
      </c>
      <c r="AE75" s="260">
        <v>-1</v>
      </c>
      <c r="AF75" s="257">
        <v>-1</v>
      </c>
      <c r="AG75" s="258">
        <v>-1</v>
      </c>
      <c r="AH75" s="259">
        <v>-1</v>
      </c>
      <c r="AI75" s="257" t="s">
        <v>751</v>
      </c>
      <c r="AJ75" s="258">
        <v>-1</v>
      </c>
      <c r="AK75" s="258">
        <v>-1</v>
      </c>
      <c r="AL75" s="259">
        <v>-1</v>
      </c>
      <c r="AM75" s="260">
        <v>-1</v>
      </c>
      <c r="AN75" s="241"/>
      <c r="AO75" s="260">
        <v>-1</v>
      </c>
      <c r="AP75" s="266"/>
      <c r="AQ75" s="257" t="s">
        <v>751</v>
      </c>
      <c r="AR75" s="258">
        <v>-1</v>
      </c>
      <c r="AS75" s="258">
        <v>-1</v>
      </c>
      <c r="AT75" s="258">
        <v>-1</v>
      </c>
      <c r="AU75" s="258" t="s">
        <v>751</v>
      </c>
      <c r="AV75" s="258">
        <v>-1</v>
      </c>
      <c r="AW75" s="259">
        <v>-1</v>
      </c>
      <c r="AX75" s="241"/>
    </row>
    <row r="76" spans="1:50" s="91" customFormat="1" ht="15.75" thickBot="1" x14ac:dyDescent="0.3">
      <c r="A76" s="117"/>
      <c r="B76" s="61"/>
      <c r="C76" s="115"/>
      <c r="D76" s="61"/>
      <c r="E76" s="61"/>
      <c r="F76" s="61"/>
      <c r="G76" s="61"/>
      <c r="H76" s="54"/>
      <c r="I76" s="54"/>
      <c r="J76" s="346"/>
      <c r="K76" s="270"/>
      <c r="L76" s="250"/>
      <c r="M76" s="249"/>
      <c r="N76" s="249"/>
      <c r="O76" s="251"/>
      <c r="P76" s="270"/>
      <c r="Q76" s="250"/>
      <c r="R76" s="249"/>
      <c r="S76" s="249"/>
      <c r="T76" s="249"/>
      <c r="U76" s="251"/>
      <c r="V76" s="252"/>
      <c r="W76" s="250"/>
      <c r="X76" s="249"/>
      <c r="Y76" s="249"/>
      <c r="Z76" s="249"/>
      <c r="AA76" s="249"/>
      <c r="AB76" s="249"/>
      <c r="AC76" s="249"/>
      <c r="AD76" s="251"/>
      <c r="AE76" s="252"/>
      <c r="AF76" s="250"/>
      <c r="AG76" s="249"/>
      <c r="AH76" s="251"/>
      <c r="AI76" s="250"/>
      <c r="AJ76" s="249"/>
      <c r="AK76" s="249"/>
      <c r="AL76" s="251"/>
      <c r="AM76" s="252"/>
      <c r="AN76" s="241"/>
      <c r="AO76" s="252"/>
      <c r="AP76" s="266"/>
      <c r="AQ76" s="250"/>
      <c r="AR76" s="249"/>
      <c r="AS76" s="249"/>
      <c r="AT76" s="249"/>
      <c r="AU76" s="249"/>
      <c r="AV76" s="249"/>
      <c r="AW76" s="251"/>
      <c r="AX76" s="241"/>
    </row>
    <row r="77" spans="1:50" s="91" customFormat="1" ht="60.75" thickBot="1" x14ac:dyDescent="0.3">
      <c r="A77" s="145" t="s">
        <v>1141</v>
      </c>
      <c r="B77" s="122" t="s">
        <v>1068</v>
      </c>
      <c r="C77" s="123" t="s">
        <v>669</v>
      </c>
      <c r="D77" s="69" t="s">
        <v>944</v>
      </c>
      <c r="E77" s="70">
        <v>1</v>
      </c>
      <c r="F77" s="70" t="s">
        <v>1066</v>
      </c>
      <c r="G77" s="70">
        <v>5080</v>
      </c>
      <c r="H77" s="162" t="s">
        <v>1007</v>
      </c>
      <c r="I77" s="162" t="s">
        <v>1128</v>
      </c>
      <c r="J77" s="348" t="s">
        <v>1330</v>
      </c>
      <c r="K77" s="279"/>
      <c r="L77" s="280" t="str">
        <f>VLOOKUP($D77,'Participant Registration'!$X$4:$AB$28,'Participant Registration'!Y$3,0)</f>
        <v>ERMPOWER/AGLE/AES</v>
      </c>
      <c r="M77" s="281" t="str">
        <f>VLOOKUP($D77,'Participant Registration'!$X$4:$AB$28,'Participant Registration'!Z$3,0)</f>
        <v>STANWELL/SOLARIS/PULSE/COVAU</v>
      </c>
      <c r="N77" s="281" t="str">
        <f>VLOOKUP($D77,'Participant Registration'!$X$4:$AB$28,'Participant Registration'!AA$3,0)</f>
        <v>AURORA</v>
      </c>
      <c r="O77" s="278" t="str">
        <f>VLOOKUP($D77,'Participant Registration'!$X$4:$AB$28,'Participant Registration'!AB$3,0)</f>
        <v>AGLQLD2</v>
      </c>
      <c r="P77" s="279"/>
      <c r="Q77" s="280" t="s">
        <v>751</v>
      </c>
      <c r="R77" s="281" t="s">
        <v>751</v>
      </c>
      <c r="S77" s="281" t="s">
        <v>751</v>
      </c>
      <c r="T77" s="281" t="s">
        <v>751</v>
      </c>
      <c r="U77" s="278" t="s">
        <v>751</v>
      </c>
      <c r="V77" s="282" t="s">
        <v>10</v>
      </c>
      <c r="W77" s="280">
        <v>-1</v>
      </c>
      <c r="X77" s="281">
        <v>-1</v>
      </c>
      <c r="Y77" s="281">
        <v>-1</v>
      </c>
      <c r="Z77" s="281">
        <v>-1</v>
      </c>
      <c r="AA77" s="281">
        <v>-1</v>
      </c>
      <c r="AB77" s="281">
        <v>-1</v>
      </c>
      <c r="AC77" s="281">
        <v>-1</v>
      </c>
      <c r="AD77" s="278">
        <v>-1</v>
      </c>
      <c r="AE77" s="282" t="s">
        <v>751</v>
      </c>
      <c r="AF77" s="280" t="s">
        <v>751</v>
      </c>
      <c r="AG77" s="281">
        <v>-1</v>
      </c>
      <c r="AH77" s="278">
        <v>-1</v>
      </c>
      <c r="AI77" s="280">
        <v>-1</v>
      </c>
      <c r="AJ77" s="281">
        <v>-1</v>
      </c>
      <c r="AK77" s="281">
        <v>-1</v>
      </c>
      <c r="AL77" s="278">
        <v>-1</v>
      </c>
      <c r="AM77" s="282" t="s">
        <v>751</v>
      </c>
      <c r="AN77" s="241"/>
      <c r="AO77" s="282" t="s">
        <v>751</v>
      </c>
      <c r="AP77" s="266"/>
      <c r="AQ77" s="280">
        <v>-1</v>
      </c>
      <c r="AR77" s="281">
        <v>-1</v>
      </c>
      <c r="AS77" s="281">
        <v>-1</v>
      </c>
      <c r="AT77" s="281">
        <v>-1</v>
      </c>
      <c r="AU77" s="281">
        <v>-1</v>
      </c>
      <c r="AV77" s="281">
        <v>-1</v>
      </c>
      <c r="AW77" s="278">
        <v>-1</v>
      </c>
      <c r="AX77" s="241"/>
    </row>
    <row r="78" spans="1:50" s="91" customFormat="1" ht="15.75" thickBot="1" x14ac:dyDescent="0.3">
      <c r="A78" s="61"/>
      <c r="B78" s="61"/>
      <c r="C78" s="61"/>
      <c r="D78" s="61"/>
      <c r="E78" s="61"/>
      <c r="F78" s="61"/>
      <c r="G78" s="61"/>
      <c r="H78" s="54"/>
      <c r="I78" s="54"/>
      <c r="J78" s="346"/>
      <c r="K78" s="270"/>
      <c r="L78" s="250"/>
      <c r="M78" s="249"/>
      <c r="N78" s="249"/>
      <c r="O78" s="251"/>
      <c r="P78" s="270"/>
      <c r="Q78" s="250"/>
      <c r="R78" s="249"/>
      <c r="S78" s="249"/>
      <c r="T78" s="249"/>
      <c r="U78" s="251"/>
      <c r="V78" s="252"/>
      <c r="W78" s="250"/>
      <c r="X78" s="249"/>
      <c r="Y78" s="249"/>
      <c r="Z78" s="249"/>
      <c r="AA78" s="249"/>
      <c r="AB78" s="249"/>
      <c r="AC78" s="249"/>
      <c r="AD78" s="251"/>
      <c r="AE78" s="252"/>
      <c r="AF78" s="250"/>
      <c r="AG78" s="249"/>
      <c r="AH78" s="251"/>
      <c r="AI78" s="250"/>
      <c r="AJ78" s="249"/>
      <c r="AK78" s="249"/>
      <c r="AL78" s="251"/>
      <c r="AM78" s="252"/>
      <c r="AN78" s="241"/>
      <c r="AO78" s="252"/>
      <c r="AP78" s="266"/>
      <c r="AQ78" s="250"/>
      <c r="AR78" s="249"/>
      <c r="AS78" s="249"/>
      <c r="AT78" s="249"/>
      <c r="AU78" s="249"/>
      <c r="AV78" s="249"/>
      <c r="AW78" s="251"/>
      <c r="AX78" s="241"/>
    </row>
    <row r="79" spans="1:50" s="91" customFormat="1" ht="60" x14ac:dyDescent="0.25">
      <c r="A79" s="378" t="s">
        <v>1142</v>
      </c>
      <c r="B79" s="363" t="s">
        <v>1072</v>
      </c>
      <c r="C79" s="112" t="s">
        <v>669</v>
      </c>
      <c r="D79" s="133" t="s">
        <v>669</v>
      </c>
      <c r="E79" s="101">
        <v>1</v>
      </c>
      <c r="F79" s="133" t="s">
        <v>1112</v>
      </c>
      <c r="G79" s="89"/>
      <c r="H79" s="366" t="s">
        <v>1008</v>
      </c>
      <c r="I79" s="334" t="s">
        <v>1128</v>
      </c>
      <c r="J79" s="297" t="s">
        <v>1331</v>
      </c>
      <c r="K79" s="277"/>
      <c r="L79" s="253" t="str">
        <f>VLOOKUP($D79,'Participant Registration'!$X$4:$AB$28,'Participant Registration'!Y$3,0)</f>
        <v>ERMPOWER/AGLE/AES</v>
      </c>
      <c r="M79" s="254" t="str">
        <f>VLOOKUP($D79,'Participant Registration'!$X$4:$AB$28,'Participant Registration'!Z$3,0)</f>
        <v>STANWELL/SOLARIS/PULSE/COVAU</v>
      </c>
      <c r="N79" s="254" t="str">
        <f>VLOOKUP($D79,'Participant Registration'!$X$4:$AB$28,'Participant Registration'!AA$3,0)</f>
        <v>AURORA</v>
      </c>
      <c r="O79" s="255" t="str">
        <f>VLOOKUP($D79,'Participant Registration'!$X$4:$AB$28,'Participant Registration'!AB$3,0)</f>
        <v>AGLQLD2</v>
      </c>
      <c r="P79" s="277"/>
      <c r="Q79" s="253" t="s">
        <v>751</v>
      </c>
      <c r="R79" s="254" t="s">
        <v>751</v>
      </c>
      <c r="S79" s="254" t="s">
        <v>751</v>
      </c>
      <c r="T79" s="254" t="s">
        <v>751</v>
      </c>
      <c r="U79" s="255" t="s">
        <v>751</v>
      </c>
      <c r="V79" s="256" t="s">
        <v>10</v>
      </c>
      <c r="W79" s="253">
        <v>-1</v>
      </c>
      <c r="X79" s="254">
        <v>-1</v>
      </c>
      <c r="Y79" s="254">
        <v>-1</v>
      </c>
      <c r="Z79" s="254">
        <v>-1</v>
      </c>
      <c r="AA79" s="254">
        <v>-1</v>
      </c>
      <c r="AB79" s="254">
        <v>-1</v>
      </c>
      <c r="AC79" s="254">
        <v>-1</v>
      </c>
      <c r="AD79" s="255">
        <v>-1</v>
      </c>
      <c r="AE79" s="256" t="s">
        <v>751</v>
      </c>
      <c r="AF79" s="253" t="s">
        <v>751</v>
      </c>
      <c r="AG79" s="254">
        <v>-1</v>
      </c>
      <c r="AH79" s="255">
        <v>-1</v>
      </c>
      <c r="AI79" s="253">
        <v>-1</v>
      </c>
      <c r="AJ79" s="254">
        <v>-1</v>
      </c>
      <c r="AK79" s="254">
        <v>-1</v>
      </c>
      <c r="AL79" s="255">
        <v>-1</v>
      </c>
      <c r="AM79" s="256" t="s">
        <v>751</v>
      </c>
      <c r="AN79" s="241"/>
      <c r="AO79" s="256" t="s">
        <v>751</v>
      </c>
      <c r="AP79" s="266"/>
      <c r="AQ79" s="253">
        <v>-1</v>
      </c>
      <c r="AR79" s="254">
        <v>-1</v>
      </c>
      <c r="AS79" s="254">
        <v>-1</v>
      </c>
      <c r="AT79" s="254">
        <v>-1</v>
      </c>
      <c r="AU79" s="254">
        <v>-1</v>
      </c>
      <c r="AV79" s="254">
        <v>-1</v>
      </c>
      <c r="AW79" s="255">
        <v>-1</v>
      </c>
      <c r="AX79" s="241"/>
    </row>
    <row r="80" spans="1:50" s="91" customFormat="1" ht="45" x14ac:dyDescent="0.25">
      <c r="A80" s="379"/>
      <c r="B80" s="364"/>
      <c r="C80" s="78" t="s">
        <v>671</v>
      </c>
      <c r="D80" s="98" t="s">
        <v>671</v>
      </c>
      <c r="E80" s="100">
        <v>2</v>
      </c>
      <c r="F80" s="98" t="s">
        <v>1113</v>
      </c>
      <c r="G80" s="90"/>
      <c r="H80" s="367"/>
      <c r="I80" s="335" t="s">
        <v>1128</v>
      </c>
      <c r="J80" s="347" t="s">
        <v>1332</v>
      </c>
      <c r="K80" s="274"/>
      <c r="L80" s="250" t="str">
        <f>VLOOKUP($D80,'Participant Registration'!$X$4:$AB$28,'Participant Registration'!Y$3,0)</f>
        <v>UMPLP</v>
      </c>
      <c r="M80" s="249" t="str">
        <f>VLOOKUP($D80,'Participant Registration'!$X$4:$AB$28,'Participant Registration'!Z$3,0)</f>
        <v>CITIPP/POWCP</v>
      </c>
      <c r="N80" s="249" t="str">
        <f>VLOOKUP($D80,'Participant Registration'!$X$4:$AB$28,'Participant Registration'!AA$3,0)</f>
        <v>MISSING</v>
      </c>
      <c r="O80" s="251" t="str">
        <f>VLOOKUP($D80,'Participant Registration'!$X$4:$AB$28,'Participant Registration'!AB$3,0)</f>
        <v>MISSING</v>
      </c>
      <c r="P80" s="274"/>
      <c r="Q80" s="250">
        <v>-1</v>
      </c>
      <c r="R80" s="249">
        <v>-1</v>
      </c>
      <c r="S80" s="249">
        <v>-1</v>
      </c>
      <c r="T80" s="249">
        <v>-1</v>
      </c>
      <c r="U80" s="251">
        <v>-1</v>
      </c>
      <c r="V80" s="252">
        <v>-1</v>
      </c>
      <c r="W80" s="250" t="s">
        <v>751</v>
      </c>
      <c r="X80" s="249">
        <v>-1</v>
      </c>
      <c r="Y80" s="249">
        <v>-1</v>
      </c>
      <c r="Z80" s="249">
        <v>-1</v>
      </c>
      <c r="AA80" s="249" t="s">
        <v>751</v>
      </c>
      <c r="AB80" s="249">
        <v>-1</v>
      </c>
      <c r="AC80" s="249">
        <v>-1</v>
      </c>
      <c r="AD80" s="251">
        <v>-1</v>
      </c>
      <c r="AE80" s="252">
        <v>-1</v>
      </c>
      <c r="AF80" s="250">
        <v>-1</v>
      </c>
      <c r="AG80" s="249">
        <v>-1</v>
      </c>
      <c r="AH80" s="251">
        <v>-1</v>
      </c>
      <c r="AI80" s="250" t="s">
        <v>751</v>
      </c>
      <c r="AJ80" s="249">
        <v>-1</v>
      </c>
      <c r="AK80" s="249">
        <v>-1</v>
      </c>
      <c r="AL80" s="251">
        <v>-1</v>
      </c>
      <c r="AM80" s="252">
        <v>-1</v>
      </c>
      <c r="AN80" s="241"/>
      <c r="AO80" s="252">
        <v>-1</v>
      </c>
      <c r="AP80" s="266"/>
      <c r="AQ80" s="250" t="s">
        <v>751</v>
      </c>
      <c r="AR80" s="249">
        <v>-1</v>
      </c>
      <c r="AS80" s="249">
        <v>-1</v>
      </c>
      <c r="AT80" s="249">
        <v>-1</v>
      </c>
      <c r="AU80" s="249" t="s">
        <v>751</v>
      </c>
      <c r="AV80" s="249">
        <v>-1</v>
      </c>
      <c r="AW80" s="251">
        <v>-1</v>
      </c>
      <c r="AX80" s="241"/>
    </row>
    <row r="81" spans="1:50" s="91" customFormat="1" ht="45" x14ac:dyDescent="0.25">
      <c r="A81" s="379"/>
      <c r="B81" s="364"/>
      <c r="C81" s="78" t="s">
        <v>15</v>
      </c>
      <c r="D81" s="98" t="s">
        <v>15</v>
      </c>
      <c r="E81" s="100">
        <v>3</v>
      </c>
      <c r="F81" s="98" t="s">
        <v>1114</v>
      </c>
      <c r="G81" s="90"/>
      <c r="H81" s="367"/>
      <c r="I81" s="335" t="s">
        <v>1128</v>
      </c>
      <c r="J81" s="347" t="s">
        <v>1333</v>
      </c>
      <c r="K81" s="274"/>
      <c r="L81" s="250" t="str">
        <f>VLOOKUP($D81,'Participant Registration'!$X$4:$AB$28,'Participant Registration'!Y$3,0)</f>
        <v>POWMEMDP/ESTAMDP</v>
      </c>
      <c r="M81" s="249" t="str">
        <f>VLOOKUP($D81,'Participant Registration'!$X$4:$AB$28,'Participant Registration'!Z$3,0)</f>
        <v>CPNETMDP/POWERMDP</v>
      </c>
      <c r="N81" s="249" t="str">
        <f>VLOOKUP($D81,'Participant Registration'!$X$4:$AB$28,'Participant Registration'!AA$3,0)</f>
        <v>POWMEMDP</v>
      </c>
      <c r="O81" s="251" t="str">
        <f>VLOOKUP($D81,'Participant Registration'!$X$4:$AB$28,'Participant Registration'!AB$3,0)</f>
        <v>POWMEMDP</v>
      </c>
      <c r="P81" s="274"/>
      <c r="Q81" s="250">
        <v>-1</v>
      </c>
      <c r="R81" s="249">
        <v>-1</v>
      </c>
      <c r="S81" s="249">
        <v>-1</v>
      </c>
      <c r="T81" s="249">
        <v>-1</v>
      </c>
      <c r="U81" s="251">
        <v>-1</v>
      </c>
      <c r="V81" s="252">
        <v>-1</v>
      </c>
      <c r="W81" s="250">
        <v>-1</v>
      </c>
      <c r="X81" s="249">
        <v>-1</v>
      </c>
      <c r="Y81" s="249">
        <v>-1</v>
      </c>
      <c r="Z81" s="249" t="s">
        <v>751</v>
      </c>
      <c r="AA81" s="249">
        <v>-1</v>
      </c>
      <c r="AB81" s="249">
        <v>-1</v>
      </c>
      <c r="AC81" s="249">
        <v>-1</v>
      </c>
      <c r="AD81" s="251" t="s">
        <v>751</v>
      </c>
      <c r="AE81" s="252">
        <v>-1</v>
      </c>
      <c r="AF81" s="250">
        <v>-1</v>
      </c>
      <c r="AG81" s="249" t="s">
        <v>751</v>
      </c>
      <c r="AH81" s="251">
        <v>-1</v>
      </c>
      <c r="AI81" s="250">
        <v>-1</v>
      </c>
      <c r="AJ81" s="249">
        <v>-1</v>
      </c>
      <c r="AK81" s="249">
        <v>-1</v>
      </c>
      <c r="AL81" s="251" t="s">
        <v>751</v>
      </c>
      <c r="AM81" s="252">
        <v>-1</v>
      </c>
      <c r="AN81" s="241"/>
      <c r="AO81" s="252">
        <v>-1</v>
      </c>
      <c r="AP81" s="266"/>
      <c r="AQ81" s="250">
        <v>-1</v>
      </c>
      <c r="AR81" s="249">
        <v>-1</v>
      </c>
      <c r="AS81" s="249">
        <v>-1</v>
      </c>
      <c r="AT81" s="249" t="s">
        <v>751</v>
      </c>
      <c r="AU81" s="249">
        <v>-1</v>
      </c>
      <c r="AV81" s="249">
        <v>-1</v>
      </c>
      <c r="AW81" s="251" t="s">
        <v>751</v>
      </c>
      <c r="AX81" s="241"/>
    </row>
    <row r="82" spans="1:50" s="91" customFormat="1" ht="45.75" thickBot="1" x14ac:dyDescent="0.3">
      <c r="A82" s="380"/>
      <c r="B82" s="365"/>
      <c r="C82" s="113" t="s">
        <v>676</v>
      </c>
      <c r="D82" s="99" t="s">
        <v>676</v>
      </c>
      <c r="E82" s="102">
        <v>4</v>
      </c>
      <c r="F82" s="99" t="s">
        <v>1115</v>
      </c>
      <c r="G82" s="92"/>
      <c r="H82" s="368"/>
      <c r="I82" s="340" t="s">
        <v>1128</v>
      </c>
      <c r="J82" s="349" t="s">
        <v>1334</v>
      </c>
      <c r="K82" s="283"/>
      <c r="L82" s="257" t="str">
        <f>VLOOKUP($D82,'Participant Registration'!$X$4:$AB$28,'Participant Registration'!Y$3,0)</f>
        <v>POWMETMP/ETSAPMP</v>
      </c>
      <c r="M82" s="258" t="str">
        <f>VLOOKUP($D82,'Participant Registration'!$X$4:$AB$28,'Participant Registration'!Z$3,0)</f>
        <v>CITIPWMP/POWERCMP</v>
      </c>
      <c r="N82" s="258" t="str">
        <f>VLOOKUP($D82,'Participant Registration'!$X$4:$AB$28,'Participant Registration'!AA$3,0)</f>
        <v>POWMETMP</v>
      </c>
      <c r="O82" s="259" t="str">
        <f>VLOOKUP($D82,'Participant Registration'!$X$4:$AB$28,'Participant Registration'!AB$3,0)</f>
        <v>POWMETMP</v>
      </c>
      <c r="P82" s="283"/>
      <c r="Q82" s="257">
        <v>-1</v>
      </c>
      <c r="R82" s="258">
        <v>-1</v>
      </c>
      <c r="S82" s="258">
        <v>-1</v>
      </c>
      <c r="T82" s="258">
        <v>-1</v>
      </c>
      <c r="U82" s="259">
        <v>-1</v>
      </c>
      <c r="V82" s="260">
        <v>-1</v>
      </c>
      <c r="W82" s="257">
        <v>-1</v>
      </c>
      <c r="X82" s="258">
        <v>-1</v>
      </c>
      <c r="Y82" s="258" t="s">
        <v>751</v>
      </c>
      <c r="Z82" s="258">
        <v>-1</v>
      </c>
      <c r="AA82" s="258">
        <v>-1</v>
      </c>
      <c r="AB82" s="258">
        <v>-1</v>
      </c>
      <c r="AC82" s="258" t="s">
        <v>751</v>
      </c>
      <c r="AD82" s="259">
        <v>-1</v>
      </c>
      <c r="AE82" s="260">
        <v>-1</v>
      </c>
      <c r="AF82" s="257">
        <v>-1</v>
      </c>
      <c r="AG82" s="258">
        <v>-1</v>
      </c>
      <c r="AH82" s="259">
        <v>-1</v>
      </c>
      <c r="AI82" s="257">
        <v>-1</v>
      </c>
      <c r="AJ82" s="258">
        <v>-1</v>
      </c>
      <c r="AK82" s="258" t="s">
        <v>751</v>
      </c>
      <c r="AL82" s="259">
        <v>-1</v>
      </c>
      <c r="AM82" s="260">
        <v>-1</v>
      </c>
      <c r="AN82" s="241"/>
      <c r="AO82" s="260">
        <v>-1</v>
      </c>
      <c r="AP82" s="266"/>
      <c r="AQ82" s="257">
        <v>-1</v>
      </c>
      <c r="AR82" s="258">
        <v>-1</v>
      </c>
      <c r="AS82" s="258" t="s">
        <v>751</v>
      </c>
      <c r="AT82" s="258">
        <v>-1</v>
      </c>
      <c r="AU82" s="258">
        <v>-1</v>
      </c>
      <c r="AV82" s="258" t="s">
        <v>751</v>
      </c>
      <c r="AW82" s="259">
        <v>-1</v>
      </c>
      <c r="AX82" s="241"/>
    </row>
    <row r="83" spans="1:50" s="91" customFormat="1" ht="15.75" thickBot="1" x14ac:dyDescent="0.3">
      <c r="A83" s="66"/>
      <c r="B83" s="54"/>
      <c r="C83" s="61"/>
      <c r="D83" s="54"/>
      <c r="E83" s="67"/>
      <c r="F83" s="61"/>
      <c r="G83" s="61"/>
      <c r="I83" s="54"/>
      <c r="J83" s="346"/>
      <c r="K83" s="270"/>
      <c r="L83" s="250"/>
      <c r="M83" s="249"/>
      <c r="N83" s="249"/>
      <c r="O83" s="251"/>
      <c r="P83" s="270"/>
      <c r="Q83" s="250"/>
      <c r="R83" s="249"/>
      <c r="S83" s="249"/>
      <c r="T83" s="249"/>
      <c r="U83" s="251"/>
      <c r="V83" s="252"/>
      <c r="W83" s="250"/>
      <c r="X83" s="249"/>
      <c r="Y83" s="249"/>
      <c r="Z83" s="249"/>
      <c r="AA83" s="249"/>
      <c r="AB83" s="249"/>
      <c r="AC83" s="249"/>
      <c r="AD83" s="251"/>
      <c r="AE83" s="252"/>
      <c r="AF83" s="250"/>
      <c r="AG83" s="249"/>
      <c r="AH83" s="251"/>
      <c r="AI83" s="250"/>
      <c r="AJ83" s="249"/>
      <c r="AK83" s="249"/>
      <c r="AL83" s="251"/>
      <c r="AM83" s="252"/>
      <c r="AN83" s="241"/>
      <c r="AO83" s="252"/>
      <c r="AP83" s="266"/>
      <c r="AQ83" s="250"/>
      <c r="AR83" s="249"/>
      <c r="AS83" s="249"/>
      <c r="AT83" s="249"/>
      <c r="AU83" s="249"/>
      <c r="AV83" s="249"/>
      <c r="AW83" s="251"/>
      <c r="AX83" s="241"/>
    </row>
    <row r="84" spans="1:50" s="91" customFormat="1" ht="60.75" thickBot="1" x14ac:dyDescent="0.3">
      <c r="A84" s="146" t="s">
        <v>1116</v>
      </c>
      <c r="B84" s="146" t="s">
        <v>1073</v>
      </c>
      <c r="C84" s="147" t="s">
        <v>669</v>
      </c>
      <c r="D84" s="121" t="s">
        <v>669</v>
      </c>
      <c r="E84" s="124">
        <v>1</v>
      </c>
      <c r="F84" s="121" t="s">
        <v>1117</v>
      </c>
      <c r="G84" s="148">
        <v>1050</v>
      </c>
      <c r="H84" s="163" t="s">
        <v>1007</v>
      </c>
      <c r="I84" s="162" t="s">
        <v>1128</v>
      </c>
      <c r="J84" s="348" t="s">
        <v>1335</v>
      </c>
      <c r="K84" s="279"/>
      <c r="L84" s="280" t="str">
        <f>VLOOKUP($D84,'Participant Registration'!$X$4:$AB$28,'Participant Registration'!Y$3,0)</f>
        <v>ERMPOWER/AGLE/AES</v>
      </c>
      <c r="M84" s="281" t="str">
        <f>VLOOKUP($D84,'Participant Registration'!$X$4:$AB$28,'Participant Registration'!Z$3,0)</f>
        <v>STANWELL/SOLARIS/PULSE/COVAU</v>
      </c>
      <c r="N84" s="281" t="str">
        <f>VLOOKUP($D84,'Participant Registration'!$X$4:$AB$28,'Participant Registration'!AA$3,0)</f>
        <v>AURORA</v>
      </c>
      <c r="O84" s="278" t="str">
        <f>VLOOKUP($D84,'Participant Registration'!$X$4:$AB$28,'Participant Registration'!AB$3,0)</f>
        <v>AGLQLD2</v>
      </c>
      <c r="P84" s="279"/>
      <c r="Q84" s="280" t="s">
        <v>751</v>
      </c>
      <c r="R84" s="281" t="s">
        <v>751</v>
      </c>
      <c r="S84" s="281" t="s">
        <v>751</v>
      </c>
      <c r="T84" s="281" t="s">
        <v>751</v>
      </c>
      <c r="U84" s="278" t="s">
        <v>751</v>
      </c>
      <c r="V84" s="282" t="s">
        <v>10</v>
      </c>
      <c r="W84" s="280">
        <v>-1</v>
      </c>
      <c r="X84" s="281">
        <v>-1</v>
      </c>
      <c r="Y84" s="281">
        <v>-1</v>
      </c>
      <c r="Z84" s="281">
        <v>-1</v>
      </c>
      <c r="AA84" s="281">
        <v>-1</v>
      </c>
      <c r="AB84" s="281">
        <v>-1</v>
      </c>
      <c r="AC84" s="281">
        <v>-1</v>
      </c>
      <c r="AD84" s="278">
        <v>-1</v>
      </c>
      <c r="AE84" s="282" t="s">
        <v>751</v>
      </c>
      <c r="AF84" s="280" t="s">
        <v>751</v>
      </c>
      <c r="AG84" s="281">
        <v>-1</v>
      </c>
      <c r="AH84" s="278">
        <v>-1</v>
      </c>
      <c r="AI84" s="280">
        <v>-1</v>
      </c>
      <c r="AJ84" s="281">
        <v>-1</v>
      </c>
      <c r="AK84" s="281">
        <v>-1</v>
      </c>
      <c r="AL84" s="278">
        <v>-1</v>
      </c>
      <c r="AM84" s="282" t="s">
        <v>751</v>
      </c>
      <c r="AN84" s="241"/>
      <c r="AO84" s="282" t="s">
        <v>751</v>
      </c>
      <c r="AP84" s="266"/>
      <c r="AQ84" s="280">
        <v>-1</v>
      </c>
      <c r="AR84" s="281">
        <v>-1</v>
      </c>
      <c r="AS84" s="281">
        <v>-1</v>
      </c>
      <c r="AT84" s="281">
        <v>-1</v>
      </c>
      <c r="AU84" s="281">
        <v>-1</v>
      </c>
      <c r="AV84" s="281">
        <v>-1</v>
      </c>
      <c r="AW84" s="278">
        <v>-1</v>
      </c>
      <c r="AX84" s="241"/>
    </row>
    <row r="85" spans="1:50" s="91" customFormat="1" ht="15.75" thickBot="1" x14ac:dyDescent="0.3">
      <c r="A85" s="61"/>
      <c r="B85" s="54"/>
      <c r="C85" s="61"/>
      <c r="D85" s="116"/>
      <c r="E85" s="61"/>
      <c r="F85" s="61"/>
      <c r="G85" s="61"/>
      <c r="H85" s="54"/>
      <c r="I85" s="54"/>
      <c r="J85" s="346"/>
      <c r="K85" s="270"/>
      <c r="L85" s="250"/>
      <c r="M85" s="249"/>
      <c r="N85" s="249"/>
      <c r="O85" s="251"/>
      <c r="P85" s="270"/>
      <c r="Q85" s="250"/>
      <c r="R85" s="249"/>
      <c r="S85" s="249"/>
      <c r="T85" s="249"/>
      <c r="U85" s="251"/>
      <c r="V85" s="252"/>
      <c r="W85" s="250"/>
      <c r="X85" s="249"/>
      <c r="Y85" s="249"/>
      <c r="Z85" s="249"/>
      <c r="AA85" s="249"/>
      <c r="AB85" s="249"/>
      <c r="AC85" s="249"/>
      <c r="AD85" s="251"/>
      <c r="AE85" s="252"/>
      <c r="AF85" s="250"/>
      <c r="AG85" s="249"/>
      <c r="AH85" s="251"/>
      <c r="AI85" s="250"/>
      <c r="AJ85" s="249"/>
      <c r="AK85" s="249"/>
      <c r="AL85" s="251"/>
      <c r="AM85" s="252"/>
      <c r="AN85" s="241"/>
      <c r="AO85" s="252"/>
      <c r="AP85" s="266"/>
      <c r="AQ85" s="250"/>
      <c r="AR85" s="249"/>
      <c r="AS85" s="249"/>
      <c r="AT85" s="249"/>
      <c r="AU85" s="249"/>
      <c r="AV85" s="249"/>
      <c r="AW85" s="251"/>
      <c r="AX85" s="241"/>
    </row>
    <row r="86" spans="1:50" s="91" customFormat="1" ht="150.75" thickBot="1" x14ac:dyDescent="0.3">
      <c r="A86" s="146" t="s">
        <v>1127</v>
      </c>
      <c r="B86" s="149" t="s">
        <v>1074</v>
      </c>
      <c r="C86" s="123" t="s">
        <v>929</v>
      </c>
      <c r="D86" s="123" t="s">
        <v>929</v>
      </c>
      <c r="E86" s="148">
        <v>1</v>
      </c>
      <c r="F86" s="121" t="s">
        <v>1118</v>
      </c>
      <c r="G86" s="148"/>
      <c r="H86" s="163" t="s">
        <v>1008</v>
      </c>
      <c r="I86" s="162" t="s">
        <v>1128</v>
      </c>
      <c r="J86" s="348" t="s">
        <v>1336</v>
      </c>
      <c r="K86" s="279"/>
      <c r="L86" s="280" t="str">
        <f>VLOOKUP($D86,'Participant Registration'!$X$4:$AB$28,'Participant Registration'!Y$3,0)</f>
        <v>ANY</v>
      </c>
      <c r="M86" s="281" t="str">
        <f>VLOOKUP($D86,'Participant Registration'!$X$4:$AB$28,'Participant Registration'!Z$3,0)</f>
        <v>ANY</v>
      </c>
      <c r="N86" s="281" t="str">
        <f>VLOOKUP($D86,'Participant Registration'!$X$4:$AB$28,'Participant Registration'!AA$3,0)</f>
        <v>ANY</v>
      </c>
      <c r="O86" s="278" t="str">
        <f>VLOOKUP($D86,'Participant Registration'!$X$4:$AB$28,'Participant Registration'!AB$3,0)</f>
        <v>ANY</v>
      </c>
      <c r="P86" s="279"/>
      <c r="Q86" s="280" t="s">
        <v>751</v>
      </c>
      <c r="R86" s="281" t="s">
        <v>751</v>
      </c>
      <c r="S86" s="281" t="s">
        <v>751</v>
      </c>
      <c r="T86" s="281" t="s">
        <v>751</v>
      </c>
      <c r="U86" s="278" t="s">
        <v>751</v>
      </c>
      <c r="V86" s="282" t="s">
        <v>10</v>
      </c>
      <c r="W86" s="280" t="s">
        <v>751</v>
      </c>
      <c r="X86" s="281" t="s">
        <v>751</v>
      </c>
      <c r="Y86" s="281" t="s">
        <v>751</v>
      </c>
      <c r="Z86" s="281" t="s">
        <v>751</v>
      </c>
      <c r="AA86" s="281" t="s">
        <v>751</v>
      </c>
      <c r="AB86" s="281" t="s">
        <v>751</v>
      </c>
      <c r="AC86" s="281" t="s">
        <v>751</v>
      </c>
      <c r="AD86" s="278" t="s">
        <v>751</v>
      </c>
      <c r="AE86" s="282" t="s">
        <v>751</v>
      </c>
      <c r="AF86" s="280" t="s">
        <v>751</v>
      </c>
      <c r="AG86" s="281" t="s">
        <v>751</v>
      </c>
      <c r="AH86" s="278" t="s">
        <v>751</v>
      </c>
      <c r="AI86" s="280" t="s">
        <v>751</v>
      </c>
      <c r="AJ86" s="281" t="s">
        <v>751</v>
      </c>
      <c r="AK86" s="281" t="s">
        <v>751</v>
      </c>
      <c r="AL86" s="278" t="s">
        <v>751</v>
      </c>
      <c r="AM86" s="282" t="s">
        <v>751</v>
      </c>
      <c r="AN86" s="241"/>
      <c r="AO86" s="282" t="s">
        <v>751</v>
      </c>
      <c r="AP86" s="266"/>
      <c r="AQ86" s="280" t="s">
        <v>751</v>
      </c>
      <c r="AR86" s="281" t="s">
        <v>751</v>
      </c>
      <c r="AS86" s="281" t="s">
        <v>751</v>
      </c>
      <c r="AT86" s="281" t="s">
        <v>751</v>
      </c>
      <c r="AU86" s="281" t="s">
        <v>751</v>
      </c>
      <c r="AV86" s="281" t="s">
        <v>751</v>
      </c>
      <c r="AW86" s="278" t="s">
        <v>751</v>
      </c>
      <c r="AX86" s="241"/>
    </row>
    <row r="87" spans="1:50" s="91" customFormat="1" ht="15.75" thickBot="1" x14ac:dyDescent="0.3">
      <c r="A87" s="61"/>
      <c r="B87" s="54"/>
      <c r="C87" s="61"/>
      <c r="D87" s="116"/>
      <c r="E87" s="61"/>
      <c r="F87" s="61"/>
      <c r="G87" s="61"/>
      <c r="H87" s="54"/>
      <c r="I87" s="54"/>
      <c r="J87" s="346"/>
      <c r="K87" s="270"/>
      <c r="L87" s="250"/>
      <c r="M87" s="249"/>
      <c r="N87" s="249"/>
      <c r="O87" s="251"/>
      <c r="P87" s="270"/>
      <c r="Q87" s="250"/>
      <c r="R87" s="249"/>
      <c r="S87" s="249"/>
      <c r="T87" s="249"/>
      <c r="U87" s="251"/>
      <c r="V87" s="252"/>
      <c r="W87" s="250"/>
      <c r="X87" s="249"/>
      <c r="Y87" s="249"/>
      <c r="Z87" s="249"/>
      <c r="AA87" s="249"/>
      <c r="AB87" s="249"/>
      <c r="AC87" s="249"/>
      <c r="AD87" s="251"/>
      <c r="AE87" s="252"/>
      <c r="AF87" s="250"/>
      <c r="AG87" s="249"/>
      <c r="AH87" s="251"/>
      <c r="AI87" s="250"/>
      <c r="AJ87" s="249"/>
      <c r="AK87" s="249"/>
      <c r="AL87" s="251"/>
      <c r="AM87" s="252"/>
      <c r="AN87" s="241"/>
      <c r="AO87" s="252"/>
      <c r="AP87" s="266"/>
      <c r="AQ87" s="250"/>
      <c r="AR87" s="249"/>
      <c r="AS87" s="249"/>
      <c r="AT87" s="249"/>
      <c r="AU87" s="249"/>
      <c r="AV87" s="249"/>
      <c r="AW87" s="251"/>
      <c r="AX87" s="241"/>
    </row>
    <row r="88" spans="1:50" s="91" customFormat="1" ht="120.75" thickBot="1" x14ac:dyDescent="0.3">
      <c r="A88" s="146" t="s">
        <v>1126</v>
      </c>
      <c r="B88" s="146" t="s">
        <v>1075</v>
      </c>
      <c r="C88" s="149" t="s">
        <v>929</v>
      </c>
      <c r="D88" s="146" t="s">
        <v>929</v>
      </c>
      <c r="E88" s="148">
        <v>1</v>
      </c>
      <c r="F88" s="121" t="s">
        <v>1118</v>
      </c>
      <c r="G88" s="148"/>
      <c r="H88" s="107" t="s">
        <v>1097</v>
      </c>
      <c r="I88" s="162" t="s">
        <v>1128</v>
      </c>
      <c r="J88" s="348" t="s">
        <v>1337</v>
      </c>
      <c r="K88" s="279"/>
      <c r="L88" s="280" t="str">
        <f>VLOOKUP($D88,'Participant Registration'!$X$4:$AB$28,'Participant Registration'!Y$3,0)</f>
        <v>ANY</v>
      </c>
      <c r="M88" s="281" t="str">
        <f>VLOOKUP($D88,'Participant Registration'!$X$4:$AB$28,'Participant Registration'!Z$3,0)</f>
        <v>ANY</v>
      </c>
      <c r="N88" s="281" t="str">
        <f>VLOOKUP($D88,'Participant Registration'!$X$4:$AB$28,'Participant Registration'!AA$3,0)</f>
        <v>ANY</v>
      </c>
      <c r="O88" s="278" t="str">
        <f>VLOOKUP($D88,'Participant Registration'!$X$4:$AB$28,'Participant Registration'!AB$3,0)</f>
        <v>ANY</v>
      </c>
      <c r="P88" s="279"/>
      <c r="Q88" s="280" t="s">
        <v>751</v>
      </c>
      <c r="R88" s="281" t="s">
        <v>751</v>
      </c>
      <c r="S88" s="281" t="s">
        <v>751</v>
      </c>
      <c r="T88" s="281" t="s">
        <v>751</v>
      </c>
      <c r="U88" s="278" t="s">
        <v>751</v>
      </c>
      <c r="V88" s="282" t="s">
        <v>10</v>
      </c>
      <c r="W88" s="280" t="s">
        <v>751</v>
      </c>
      <c r="X88" s="281" t="s">
        <v>751</v>
      </c>
      <c r="Y88" s="281" t="s">
        <v>751</v>
      </c>
      <c r="Z88" s="281" t="s">
        <v>751</v>
      </c>
      <c r="AA88" s="281" t="s">
        <v>751</v>
      </c>
      <c r="AB88" s="281" t="s">
        <v>751</v>
      </c>
      <c r="AC88" s="281" t="s">
        <v>751</v>
      </c>
      <c r="AD88" s="278" t="s">
        <v>751</v>
      </c>
      <c r="AE88" s="282" t="s">
        <v>751</v>
      </c>
      <c r="AF88" s="280" t="s">
        <v>751</v>
      </c>
      <c r="AG88" s="281" t="s">
        <v>751</v>
      </c>
      <c r="AH88" s="278" t="s">
        <v>751</v>
      </c>
      <c r="AI88" s="280" t="s">
        <v>751</v>
      </c>
      <c r="AJ88" s="281" t="s">
        <v>751</v>
      </c>
      <c r="AK88" s="281" t="s">
        <v>751</v>
      </c>
      <c r="AL88" s="278" t="s">
        <v>751</v>
      </c>
      <c r="AM88" s="282" t="s">
        <v>751</v>
      </c>
      <c r="AN88" s="241"/>
      <c r="AO88" s="282" t="s">
        <v>751</v>
      </c>
      <c r="AP88" s="266"/>
      <c r="AQ88" s="280" t="s">
        <v>751</v>
      </c>
      <c r="AR88" s="281" t="s">
        <v>751</v>
      </c>
      <c r="AS88" s="281" t="s">
        <v>751</v>
      </c>
      <c r="AT88" s="281" t="s">
        <v>751</v>
      </c>
      <c r="AU88" s="281" t="s">
        <v>751</v>
      </c>
      <c r="AV88" s="281" t="s">
        <v>751</v>
      </c>
      <c r="AW88" s="278" t="s">
        <v>751</v>
      </c>
      <c r="AX88" s="241"/>
    </row>
    <row r="89" spans="1:50" s="91" customFormat="1" ht="15.75" thickBot="1" x14ac:dyDescent="0.3">
      <c r="A89" s="61"/>
      <c r="B89" s="54"/>
      <c r="C89" s="61"/>
      <c r="D89" s="116"/>
      <c r="E89" s="61"/>
      <c r="F89" s="61"/>
      <c r="G89" s="61"/>
      <c r="H89" s="54"/>
      <c r="I89" s="54"/>
      <c r="J89" s="346"/>
      <c r="K89" s="270"/>
      <c r="L89" s="250"/>
      <c r="M89" s="249"/>
      <c r="N89" s="249"/>
      <c r="O89" s="251"/>
      <c r="P89" s="270"/>
      <c r="Q89" s="250"/>
      <c r="R89" s="249"/>
      <c r="S89" s="249"/>
      <c r="T89" s="249"/>
      <c r="U89" s="251"/>
      <c r="V89" s="252"/>
      <c r="W89" s="250"/>
      <c r="X89" s="249"/>
      <c r="Y89" s="249"/>
      <c r="Z89" s="249"/>
      <c r="AA89" s="249"/>
      <c r="AB89" s="249"/>
      <c r="AC89" s="249"/>
      <c r="AD89" s="251"/>
      <c r="AE89" s="252"/>
      <c r="AF89" s="250"/>
      <c r="AG89" s="249"/>
      <c r="AH89" s="251"/>
      <c r="AI89" s="250"/>
      <c r="AJ89" s="249"/>
      <c r="AK89" s="249"/>
      <c r="AL89" s="251"/>
      <c r="AM89" s="252"/>
      <c r="AN89" s="241"/>
      <c r="AO89" s="252"/>
      <c r="AP89" s="266"/>
      <c r="AQ89" s="250"/>
      <c r="AR89" s="249"/>
      <c r="AS89" s="249"/>
      <c r="AT89" s="249"/>
      <c r="AU89" s="249"/>
      <c r="AV89" s="249"/>
      <c r="AW89" s="251"/>
      <c r="AX89" s="241"/>
    </row>
    <row r="90" spans="1:50" s="91" customFormat="1" ht="45" x14ac:dyDescent="0.25">
      <c r="A90" s="371" t="s">
        <v>1119</v>
      </c>
      <c r="B90" s="374" t="s">
        <v>1076</v>
      </c>
      <c r="C90" s="363" t="s">
        <v>680</v>
      </c>
      <c r="D90" s="137" t="s">
        <v>1069</v>
      </c>
      <c r="E90" s="101">
        <v>1</v>
      </c>
      <c r="F90" s="133" t="s">
        <v>1095</v>
      </c>
      <c r="G90" s="101">
        <v>2100</v>
      </c>
      <c r="H90" s="371" t="s">
        <v>1097</v>
      </c>
      <c r="I90" s="334" t="s">
        <v>1128</v>
      </c>
      <c r="J90" s="297" t="s">
        <v>1338</v>
      </c>
      <c r="K90" s="277"/>
      <c r="L90" s="253" t="str">
        <f>VLOOKUP($D90,'Participant Registration'!$X$4:$AB$28,'Participant Registration'!Y$3,0)</f>
        <v>AEMO</v>
      </c>
      <c r="M90" s="254" t="str">
        <f>VLOOKUP($D90,'Participant Registration'!$X$4:$AB$28,'Participant Registration'!Z$3,0)</f>
        <v>AEMO</v>
      </c>
      <c r="N90" s="254" t="str">
        <f>VLOOKUP($D90,'Participant Registration'!$X$4:$AB$28,'Participant Registration'!AA$3,0)</f>
        <v>AEMO</v>
      </c>
      <c r="O90" s="255" t="str">
        <f>VLOOKUP($D90,'Participant Registration'!$X$4:$AB$28,'Participant Registration'!AB$3,0)</f>
        <v>AEMO</v>
      </c>
      <c r="P90" s="277"/>
      <c r="Q90" s="253">
        <v>-1</v>
      </c>
      <c r="R90" s="254">
        <v>-1</v>
      </c>
      <c r="S90" s="254">
        <v>-1</v>
      </c>
      <c r="T90" s="254">
        <v>-1</v>
      </c>
      <c r="U90" s="255">
        <v>-1</v>
      </c>
      <c r="V90" s="256">
        <v>-1</v>
      </c>
      <c r="W90" s="253">
        <v>-1</v>
      </c>
      <c r="X90" s="254">
        <v>-1</v>
      </c>
      <c r="Y90" s="254">
        <v>-1</v>
      </c>
      <c r="Z90" s="254">
        <v>-1</v>
      </c>
      <c r="AA90" s="254">
        <v>-1</v>
      </c>
      <c r="AB90" s="254">
        <v>-1</v>
      </c>
      <c r="AC90" s="254">
        <v>-1</v>
      </c>
      <c r="AD90" s="255">
        <v>-1</v>
      </c>
      <c r="AE90" s="256">
        <v>-1</v>
      </c>
      <c r="AF90" s="253">
        <v>-1</v>
      </c>
      <c r="AG90" s="254">
        <v>-1</v>
      </c>
      <c r="AH90" s="255">
        <v>-1</v>
      </c>
      <c r="AI90" s="253">
        <v>-1</v>
      </c>
      <c r="AJ90" s="254">
        <v>-1</v>
      </c>
      <c r="AK90" s="254">
        <v>-1</v>
      </c>
      <c r="AL90" s="255">
        <v>-1</v>
      </c>
      <c r="AM90" s="256">
        <v>-1</v>
      </c>
      <c r="AN90" s="241"/>
      <c r="AO90" s="256">
        <v>-1</v>
      </c>
      <c r="AP90" s="266"/>
      <c r="AQ90" s="253">
        <v>-1</v>
      </c>
      <c r="AR90" s="254">
        <v>-1</v>
      </c>
      <c r="AS90" s="254">
        <v>-1</v>
      </c>
      <c r="AT90" s="254">
        <v>-1</v>
      </c>
      <c r="AU90" s="254">
        <v>-1</v>
      </c>
      <c r="AV90" s="254">
        <v>-1</v>
      </c>
      <c r="AW90" s="255">
        <v>-1</v>
      </c>
      <c r="AX90" s="241"/>
    </row>
    <row r="91" spans="1:50" s="91" customFormat="1" ht="45" x14ac:dyDescent="0.25">
      <c r="A91" s="372"/>
      <c r="B91" s="375"/>
      <c r="C91" s="364"/>
      <c r="D91" s="140" t="s">
        <v>951</v>
      </c>
      <c r="E91" s="100">
        <v>2</v>
      </c>
      <c r="F91" s="140" t="s">
        <v>1070</v>
      </c>
      <c r="G91" s="100"/>
      <c r="H91" s="372"/>
      <c r="I91" s="78"/>
      <c r="J91" s="248"/>
      <c r="K91" s="270"/>
      <c r="L91" s="250" t="str">
        <f>VLOOKUP($D91,'Participant Registration'!$X$4:$AB$28,'Participant Registration'!Y$3,0)</f>
        <v>POWMEMDP/ESTAMDP</v>
      </c>
      <c r="M91" s="249" t="str">
        <f>VLOOKUP($D91,'Participant Registration'!$X$4:$AB$28,'Participant Registration'!Z$3,0)</f>
        <v>CPNETMDP/POWERMDP</v>
      </c>
      <c r="N91" s="249" t="str">
        <f>VLOOKUP($D91,'Participant Registration'!$X$4:$AB$28,'Participant Registration'!AA$3,0)</f>
        <v>POWMEMDP</v>
      </c>
      <c r="O91" s="251" t="str">
        <f>VLOOKUP($D91,'Participant Registration'!$X$4:$AB$28,'Participant Registration'!AB$3,0)</f>
        <v>POWMEMDP</v>
      </c>
      <c r="P91" s="270"/>
      <c r="Q91" s="250">
        <v>-1</v>
      </c>
      <c r="R91" s="249">
        <v>-1</v>
      </c>
      <c r="S91" s="249">
        <v>-1</v>
      </c>
      <c r="T91" s="249">
        <v>-1</v>
      </c>
      <c r="U91" s="251">
        <v>-1</v>
      </c>
      <c r="V91" s="252">
        <v>-1</v>
      </c>
      <c r="W91" s="250">
        <v>-1</v>
      </c>
      <c r="X91" s="249">
        <v>-1</v>
      </c>
      <c r="Y91" s="249">
        <v>-1</v>
      </c>
      <c r="Z91" s="249" t="s">
        <v>751</v>
      </c>
      <c r="AA91" s="249">
        <v>-1</v>
      </c>
      <c r="AB91" s="249">
        <v>-1</v>
      </c>
      <c r="AC91" s="249">
        <v>-1</v>
      </c>
      <c r="AD91" s="251" t="s">
        <v>751</v>
      </c>
      <c r="AE91" s="252">
        <v>-1</v>
      </c>
      <c r="AF91" s="250">
        <v>-1</v>
      </c>
      <c r="AG91" s="249" t="s">
        <v>751</v>
      </c>
      <c r="AH91" s="251">
        <v>-1</v>
      </c>
      <c r="AI91" s="250">
        <v>-1</v>
      </c>
      <c r="AJ91" s="249">
        <v>-1</v>
      </c>
      <c r="AK91" s="249">
        <v>-1</v>
      </c>
      <c r="AL91" s="251" t="s">
        <v>751</v>
      </c>
      <c r="AM91" s="252">
        <v>-1</v>
      </c>
      <c r="AN91" s="241"/>
      <c r="AO91" s="252">
        <v>-1</v>
      </c>
      <c r="AP91" s="266"/>
      <c r="AQ91" s="250">
        <v>-1</v>
      </c>
      <c r="AR91" s="249">
        <v>-1</v>
      </c>
      <c r="AS91" s="249">
        <v>-1</v>
      </c>
      <c r="AT91" s="249" t="s">
        <v>751</v>
      </c>
      <c r="AU91" s="249">
        <v>-1</v>
      </c>
      <c r="AV91" s="249">
        <v>-1</v>
      </c>
      <c r="AW91" s="251" t="s">
        <v>751</v>
      </c>
      <c r="AX91" s="241"/>
    </row>
    <row r="92" spans="1:50" s="91" customFormat="1" ht="45" x14ac:dyDescent="0.25">
      <c r="A92" s="372"/>
      <c r="B92" s="375"/>
      <c r="C92" s="364"/>
      <c r="D92" s="140" t="s">
        <v>1069</v>
      </c>
      <c r="E92" s="100">
        <v>3</v>
      </c>
      <c r="F92" s="140" t="s">
        <v>947</v>
      </c>
      <c r="G92" s="100"/>
      <c r="H92" s="372"/>
      <c r="I92" s="78"/>
      <c r="J92" s="248" t="s">
        <v>1339</v>
      </c>
      <c r="K92" s="270"/>
      <c r="L92" s="250" t="str">
        <f>VLOOKUP($D92,'Participant Registration'!$X$4:$AB$28,'Participant Registration'!Y$3,0)</f>
        <v>AEMO</v>
      </c>
      <c r="M92" s="249" t="str">
        <f>VLOOKUP($D92,'Participant Registration'!$X$4:$AB$28,'Participant Registration'!Z$3,0)</f>
        <v>AEMO</v>
      </c>
      <c r="N92" s="249" t="str">
        <f>VLOOKUP($D92,'Participant Registration'!$X$4:$AB$28,'Participant Registration'!AA$3,0)</f>
        <v>AEMO</v>
      </c>
      <c r="O92" s="251" t="str">
        <f>VLOOKUP($D92,'Participant Registration'!$X$4:$AB$28,'Participant Registration'!AB$3,0)</f>
        <v>AEMO</v>
      </c>
      <c r="P92" s="270"/>
      <c r="Q92" s="250">
        <v>-1</v>
      </c>
      <c r="R92" s="249">
        <v>-1</v>
      </c>
      <c r="S92" s="249">
        <v>-1</v>
      </c>
      <c r="T92" s="249">
        <v>-1</v>
      </c>
      <c r="U92" s="251">
        <v>-1</v>
      </c>
      <c r="V92" s="252">
        <v>-1</v>
      </c>
      <c r="W92" s="250">
        <v>-1</v>
      </c>
      <c r="X92" s="249">
        <v>-1</v>
      </c>
      <c r="Y92" s="249">
        <v>-1</v>
      </c>
      <c r="Z92" s="249">
        <v>-1</v>
      </c>
      <c r="AA92" s="249">
        <v>-1</v>
      </c>
      <c r="AB92" s="249">
        <v>-1</v>
      </c>
      <c r="AC92" s="249">
        <v>-1</v>
      </c>
      <c r="AD92" s="251">
        <v>-1</v>
      </c>
      <c r="AE92" s="252">
        <v>-1</v>
      </c>
      <c r="AF92" s="250">
        <v>-1</v>
      </c>
      <c r="AG92" s="249">
        <v>-1</v>
      </c>
      <c r="AH92" s="251">
        <v>-1</v>
      </c>
      <c r="AI92" s="250">
        <v>-1</v>
      </c>
      <c r="AJ92" s="249">
        <v>-1</v>
      </c>
      <c r="AK92" s="249">
        <v>-1</v>
      </c>
      <c r="AL92" s="251">
        <v>-1</v>
      </c>
      <c r="AM92" s="252">
        <v>-1</v>
      </c>
      <c r="AN92" s="241"/>
      <c r="AO92" s="252">
        <v>-1</v>
      </c>
      <c r="AP92" s="266"/>
      <c r="AQ92" s="250">
        <v>-1</v>
      </c>
      <c r="AR92" s="249">
        <v>-1</v>
      </c>
      <c r="AS92" s="249">
        <v>-1</v>
      </c>
      <c r="AT92" s="249">
        <v>-1</v>
      </c>
      <c r="AU92" s="249">
        <v>-1</v>
      </c>
      <c r="AV92" s="249">
        <v>-1</v>
      </c>
      <c r="AW92" s="251">
        <v>-1</v>
      </c>
      <c r="AX92" s="241"/>
    </row>
    <row r="93" spans="1:50" s="91" customFormat="1" ht="30" x14ac:dyDescent="0.25">
      <c r="A93" s="372"/>
      <c r="B93" s="375"/>
      <c r="C93" s="364"/>
      <c r="D93" s="140" t="s">
        <v>278</v>
      </c>
      <c r="E93" s="100">
        <v>4</v>
      </c>
      <c r="F93" s="140" t="s">
        <v>988</v>
      </c>
      <c r="G93" s="100"/>
      <c r="H93" s="372"/>
      <c r="I93" s="78"/>
      <c r="J93" s="248" t="s">
        <v>1340</v>
      </c>
      <c r="K93" s="270"/>
      <c r="L93" s="250" t="str">
        <f>VLOOKUP($D93,'Participant Registration'!$X$4:$AB$28,'Participant Registration'!Y$3,0)</f>
        <v>AEMO</v>
      </c>
      <c r="M93" s="249" t="str">
        <f>VLOOKUP($D93,'Participant Registration'!$X$4:$AB$28,'Participant Registration'!Z$3,0)</f>
        <v>AEMO</v>
      </c>
      <c r="N93" s="249" t="str">
        <f>VLOOKUP($D93,'Participant Registration'!$X$4:$AB$28,'Participant Registration'!AA$3,0)</f>
        <v>AEMO</v>
      </c>
      <c r="O93" s="251" t="str">
        <f>VLOOKUP($D93,'Participant Registration'!$X$4:$AB$28,'Participant Registration'!AB$3,0)</f>
        <v>AEMO</v>
      </c>
      <c r="P93" s="270"/>
      <c r="Q93" s="250">
        <v>-1</v>
      </c>
      <c r="R93" s="249">
        <v>-1</v>
      </c>
      <c r="S93" s="249">
        <v>-1</v>
      </c>
      <c r="T93" s="249">
        <v>-1</v>
      </c>
      <c r="U93" s="251">
        <v>-1</v>
      </c>
      <c r="V93" s="252">
        <v>-1</v>
      </c>
      <c r="W93" s="250">
        <v>-1</v>
      </c>
      <c r="X93" s="249">
        <v>-1</v>
      </c>
      <c r="Y93" s="249">
        <v>-1</v>
      </c>
      <c r="Z93" s="249">
        <v>-1</v>
      </c>
      <c r="AA93" s="249">
        <v>-1</v>
      </c>
      <c r="AB93" s="249">
        <v>-1</v>
      </c>
      <c r="AC93" s="249">
        <v>-1</v>
      </c>
      <c r="AD93" s="251">
        <v>-1</v>
      </c>
      <c r="AE93" s="252">
        <v>-1</v>
      </c>
      <c r="AF93" s="250">
        <v>-1</v>
      </c>
      <c r="AG93" s="249">
        <v>-1</v>
      </c>
      <c r="AH93" s="251">
        <v>-1</v>
      </c>
      <c r="AI93" s="250">
        <v>-1</v>
      </c>
      <c r="AJ93" s="249">
        <v>-1</v>
      </c>
      <c r="AK93" s="249">
        <v>-1</v>
      </c>
      <c r="AL93" s="251">
        <v>-1</v>
      </c>
      <c r="AM93" s="252">
        <v>-1</v>
      </c>
      <c r="AN93" s="241"/>
      <c r="AO93" s="252">
        <v>-1</v>
      </c>
      <c r="AP93" s="266"/>
      <c r="AQ93" s="250">
        <v>-1</v>
      </c>
      <c r="AR93" s="249">
        <v>-1</v>
      </c>
      <c r="AS93" s="249">
        <v>-1</v>
      </c>
      <c r="AT93" s="249">
        <v>-1</v>
      </c>
      <c r="AU93" s="249">
        <v>-1</v>
      </c>
      <c r="AV93" s="249">
        <v>-1</v>
      </c>
      <c r="AW93" s="251">
        <v>-1</v>
      </c>
      <c r="AX93" s="241"/>
    </row>
    <row r="94" spans="1:50" s="91" customFormat="1" ht="30.75" thickBot="1" x14ac:dyDescent="0.3">
      <c r="A94" s="373"/>
      <c r="B94" s="376"/>
      <c r="C94" s="365"/>
      <c r="D94" s="141" t="s">
        <v>1069</v>
      </c>
      <c r="E94" s="102">
        <v>5</v>
      </c>
      <c r="F94" s="141" t="s">
        <v>989</v>
      </c>
      <c r="G94" s="102"/>
      <c r="H94" s="373"/>
      <c r="I94" s="113"/>
      <c r="J94" s="298"/>
      <c r="K94" s="276"/>
      <c r="L94" s="257" t="str">
        <f>VLOOKUP($D94,'Participant Registration'!$X$4:$AB$28,'Participant Registration'!Y$3,0)</f>
        <v>AEMO</v>
      </c>
      <c r="M94" s="258" t="str">
        <f>VLOOKUP($D94,'Participant Registration'!$X$4:$AB$28,'Participant Registration'!Z$3,0)</f>
        <v>AEMO</v>
      </c>
      <c r="N94" s="258" t="str">
        <f>VLOOKUP($D94,'Participant Registration'!$X$4:$AB$28,'Participant Registration'!AA$3,0)</f>
        <v>AEMO</v>
      </c>
      <c r="O94" s="259" t="str">
        <f>VLOOKUP($D94,'Participant Registration'!$X$4:$AB$28,'Participant Registration'!AB$3,0)</f>
        <v>AEMO</v>
      </c>
      <c r="P94" s="276"/>
      <c r="Q94" s="257">
        <v>-1</v>
      </c>
      <c r="R94" s="258">
        <v>-1</v>
      </c>
      <c r="S94" s="258">
        <v>-1</v>
      </c>
      <c r="T94" s="258">
        <v>-1</v>
      </c>
      <c r="U94" s="259">
        <v>-1</v>
      </c>
      <c r="V94" s="260">
        <v>-1</v>
      </c>
      <c r="W94" s="257">
        <v>-1</v>
      </c>
      <c r="X94" s="258">
        <v>-1</v>
      </c>
      <c r="Y94" s="258">
        <v>-1</v>
      </c>
      <c r="Z94" s="258">
        <v>-1</v>
      </c>
      <c r="AA94" s="258">
        <v>-1</v>
      </c>
      <c r="AB94" s="258">
        <v>-1</v>
      </c>
      <c r="AC94" s="258">
        <v>-1</v>
      </c>
      <c r="AD94" s="259">
        <v>-1</v>
      </c>
      <c r="AE94" s="260">
        <v>-1</v>
      </c>
      <c r="AF94" s="257">
        <v>-1</v>
      </c>
      <c r="AG94" s="258">
        <v>-1</v>
      </c>
      <c r="AH94" s="259">
        <v>-1</v>
      </c>
      <c r="AI94" s="257">
        <v>-1</v>
      </c>
      <c r="AJ94" s="258">
        <v>-1</v>
      </c>
      <c r="AK94" s="258">
        <v>-1</v>
      </c>
      <c r="AL94" s="259">
        <v>-1</v>
      </c>
      <c r="AM94" s="260">
        <v>-1</v>
      </c>
      <c r="AN94" s="241"/>
      <c r="AO94" s="260">
        <v>-1</v>
      </c>
      <c r="AP94" s="266"/>
      <c r="AQ94" s="257">
        <v>-1</v>
      </c>
      <c r="AR94" s="258">
        <v>-1</v>
      </c>
      <c r="AS94" s="258">
        <v>-1</v>
      </c>
      <c r="AT94" s="258">
        <v>-1</v>
      </c>
      <c r="AU94" s="258">
        <v>-1</v>
      </c>
      <c r="AV94" s="258">
        <v>-1</v>
      </c>
      <c r="AW94" s="259">
        <v>-1</v>
      </c>
      <c r="AX94" s="241"/>
    </row>
    <row r="95" spans="1:50" s="91" customFormat="1" ht="15.75" thickBot="1" x14ac:dyDescent="0.3">
      <c r="A95" s="67"/>
      <c r="B95" s="54"/>
      <c r="C95" s="67"/>
      <c r="D95" s="116"/>
      <c r="E95" s="67"/>
      <c r="F95" s="61"/>
      <c r="G95" s="61"/>
      <c r="H95" s="68"/>
      <c r="I95" s="54"/>
      <c r="J95" s="346"/>
      <c r="K95" s="270"/>
      <c r="L95" s="250"/>
      <c r="M95" s="249"/>
      <c r="N95" s="249"/>
      <c r="O95" s="251"/>
      <c r="P95" s="270"/>
      <c r="Q95" s="250"/>
      <c r="R95" s="249"/>
      <c r="S95" s="249"/>
      <c r="T95" s="249"/>
      <c r="U95" s="251"/>
      <c r="V95" s="252"/>
      <c r="W95" s="250"/>
      <c r="X95" s="249"/>
      <c r="Y95" s="249"/>
      <c r="Z95" s="249"/>
      <c r="AA95" s="249"/>
      <c r="AB95" s="249"/>
      <c r="AC95" s="249"/>
      <c r="AD95" s="251"/>
      <c r="AE95" s="252"/>
      <c r="AF95" s="250"/>
      <c r="AG95" s="249"/>
      <c r="AH95" s="251"/>
      <c r="AI95" s="250"/>
      <c r="AJ95" s="249"/>
      <c r="AK95" s="249"/>
      <c r="AL95" s="251"/>
      <c r="AM95" s="252"/>
      <c r="AN95" s="241"/>
      <c r="AO95" s="252"/>
      <c r="AP95" s="266"/>
      <c r="AQ95" s="250"/>
      <c r="AR95" s="249"/>
      <c r="AS95" s="249"/>
      <c r="AT95" s="249"/>
      <c r="AU95" s="249"/>
      <c r="AV95" s="249"/>
      <c r="AW95" s="251"/>
      <c r="AX95" s="241"/>
    </row>
    <row r="96" spans="1:50" s="94" customFormat="1" ht="60" x14ac:dyDescent="0.25">
      <c r="A96" s="371" t="s">
        <v>1120</v>
      </c>
      <c r="B96" s="354" t="s">
        <v>1077</v>
      </c>
      <c r="C96" s="363" t="s">
        <v>669</v>
      </c>
      <c r="D96" s="133" t="s">
        <v>936</v>
      </c>
      <c r="E96" s="89">
        <v>1</v>
      </c>
      <c r="F96" s="133" t="s">
        <v>945</v>
      </c>
      <c r="G96" s="89">
        <v>1040</v>
      </c>
      <c r="H96" s="369" t="s">
        <v>1008</v>
      </c>
      <c r="I96" s="119"/>
      <c r="J96" s="350" t="s">
        <v>1341</v>
      </c>
      <c r="K96" s="275"/>
      <c r="L96" s="253" t="str">
        <f>VLOOKUP($D96,'Participant Registration'!$X$4:$AB$28,'Participant Registration'!Y$3,0)</f>
        <v>ERMPOWER/AGLE/AES</v>
      </c>
      <c r="M96" s="254" t="str">
        <f>VLOOKUP($D96,'Participant Registration'!$X$4:$AB$28,'Participant Registration'!Z$3,0)</f>
        <v>STANWELL/SOLARIS/PULSE/COVAU</v>
      </c>
      <c r="N96" s="254" t="str">
        <f>VLOOKUP($D96,'Participant Registration'!$X$4:$AB$28,'Participant Registration'!AA$3,0)</f>
        <v>AURORA</v>
      </c>
      <c r="O96" s="255" t="str">
        <f>VLOOKUP($D96,'Participant Registration'!$X$4:$AB$28,'Participant Registration'!AB$3,0)</f>
        <v>AGLQLD2</v>
      </c>
      <c r="P96" s="275"/>
      <c r="Q96" s="253" t="s">
        <v>751</v>
      </c>
      <c r="R96" s="254" t="s">
        <v>751</v>
      </c>
      <c r="S96" s="254" t="s">
        <v>751</v>
      </c>
      <c r="T96" s="254" t="s">
        <v>751</v>
      </c>
      <c r="U96" s="255" t="s">
        <v>751</v>
      </c>
      <c r="V96" s="256" t="s">
        <v>10</v>
      </c>
      <c r="W96" s="253">
        <v>-1</v>
      </c>
      <c r="X96" s="254">
        <v>-1</v>
      </c>
      <c r="Y96" s="254">
        <v>-1</v>
      </c>
      <c r="Z96" s="254">
        <v>-1</v>
      </c>
      <c r="AA96" s="254">
        <v>-1</v>
      </c>
      <c r="AB96" s="254">
        <v>-1</v>
      </c>
      <c r="AC96" s="254">
        <v>-1</v>
      </c>
      <c r="AD96" s="255">
        <v>-1</v>
      </c>
      <c r="AE96" s="256" t="s">
        <v>751</v>
      </c>
      <c r="AF96" s="253" t="s">
        <v>751</v>
      </c>
      <c r="AG96" s="254">
        <v>-1</v>
      </c>
      <c r="AH96" s="255">
        <v>-1</v>
      </c>
      <c r="AI96" s="253">
        <v>-1</v>
      </c>
      <c r="AJ96" s="254">
        <v>-1</v>
      </c>
      <c r="AK96" s="254">
        <v>-1</v>
      </c>
      <c r="AL96" s="255">
        <v>-1</v>
      </c>
      <c r="AM96" s="256" t="s">
        <v>751</v>
      </c>
      <c r="AN96" s="266"/>
      <c r="AO96" s="256" t="s">
        <v>751</v>
      </c>
      <c r="AP96" s="266"/>
      <c r="AQ96" s="253">
        <v>-1</v>
      </c>
      <c r="AR96" s="254">
        <v>-1</v>
      </c>
      <c r="AS96" s="254">
        <v>-1</v>
      </c>
      <c r="AT96" s="254">
        <v>-1</v>
      </c>
      <c r="AU96" s="254">
        <v>-1</v>
      </c>
      <c r="AV96" s="254">
        <v>-1</v>
      </c>
      <c r="AW96" s="255">
        <v>-1</v>
      </c>
      <c r="AX96" s="266"/>
    </row>
    <row r="97" spans="1:50" s="91" customFormat="1" ht="45.75" thickBot="1" x14ac:dyDescent="0.3">
      <c r="A97" s="373"/>
      <c r="B97" s="355"/>
      <c r="C97" s="365"/>
      <c r="D97" s="99" t="s">
        <v>946</v>
      </c>
      <c r="E97" s="92">
        <v>2</v>
      </c>
      <c r="F97" s="99" t="s">
        <v>1071</v>
      </c>
      <c r="G97" s="92"/>
      <c r="H97" s="370"/>
      <c r="I97" s="113"/>
      <c r="J97" s="298" t="s">
        <v>1342</v>
      </c>
      <c r="K97" s="276"/>
      <c r="L97" s="257" t="str">
        <f>VLOOKUP($D97,'Participant Registration'!$X$4:$AB$28,'Participant Registration'!Y$3,0)</f>
        <v>POWMEMDP/ESTAMDP</v>
      </c>
      <c r="M97" s="258" t="str">
        <f>VLOOKUP($D97,'Participant Registration'!$X$4:$AB$28,'Participant Registration'!Z$3,0)</f>
        <v>CPNETMDP/POWERMDP</v>
      </c>
      <c r="N97" s="258" t="str">
        <f>VLOOKUP($D97,'Participant Registration'!$X$4:$AB$28,'Participant Registration'!AA$3,0)</f>
        <v>POWMEMDP</v>
      </c>
      <c r="O97" s="259" t="str">
        <f>VLOOKUP($D97,'Participant Registration'!$X$4:$AB$28,'Participant Registration'!AB$3,0)</f>
        <v>POWMEMDP</v>
      </c>
      <c r="P97" s="276"/>
      <c r="Q97" s="257">
        <v>-1</v>
      </c>
      <c r="R97" s="258">
        <v>-1</v>
      </c>
      <c r="S97" s="258">
        <v>-1</v>
      </c>
      <c r="T97" s="258">
        <v>-1</v>
      </c>
      <c r="U97" s="259">
        <v>-1</v>
      </c>
      <c r="V97" s="260">
        <v>-1</v>
      </c>
      <c r="W97" s="257">
        <v>-1</v>
      </c>
      <c r="X97" s="258">
        <v>-1</v>
      </c>
      <c r="Y97" s="258">
        <v>-1</v>
      </c>
      <c r="Z97" s="258" t="s">
        <v>751</v>
      </c>
      <c r="AA97" s="258">
        <v>-1</v>
      </c>
      <c r="AB97" s="258">
        <v>-1</v>
      </c>
      <c r="AC97" s="258">
        <v>-1</v>
      </c>
      <c r="AD97" s="259" t="s">
        <v>751</v>
      </c>
      <c r="AE97" s="260">
        <v>-1</v>
      </c>
      <c r="AF97" s="257">
        <v>-1</v>
      </c>
      <c r="AG97" s="258" t="s">
        <v>751</v>
      </c>
      <c r="AH97" s="259">
        <v>-1</v>
      </c>
      <c r="AI97" s="257">
        <v>-1</v>
      </c>
      <c r="AJ97" s="258">
        <v>-1</v>
      </c>
      <c r="AK97" s="258">
        <v>-1</v>
      </c>
      <c r="AL97" s="259" t="s">
        <v>751</v>
      </c>
      <c r="AM97" s="260">
        <v>-1</v>
      </c>
      <c r="AN97" s="241"/>
      <c r="AO97" s="260">
        <v>-1</v>
      </c>
      <c r="AP97" s="266"/>
      <c r="AQ97" s="257">
        <v>-1</v>
      </c>
      <c r="AR97" s="258">
        <v>-1</v>
      </c>
      <c r="AS97" s="258">
        <v>-1</v>
      </c>
      <c r="AT97" s="258" t="s">
        <v>751</v>
      </c>
      <c r="AU97" s="258">
        <v>-1</v>
      </c>
      <c r="AV97" s="258">
        <v>-1</v>
      </c>
      <c r="AW97" s="259" t="s">
        <v>751</v>
      </c>
      <c r="AX97" s="241"/>
    </row>
    <row r="98" spans="1:50" s="91" customFormat="1" ht="15.75" thickBot="1" x14ac:dyDescent="0.3">
      <c r="A98" s="61"/>
      <c r="B98" s="54"/>
      <c r="C98" s="61"/>
      <c r="D98" s="116"/>
      <c r="E98" s="61"/>
      <c r="F98" s="61"/>
      <c r="G98" s="61"/>
      <c r="H98" s="54"/>
      <c r="I98" s="54"/>
      <c r="J98" s="346"/>
      <c r="K98" s="270"/>
      <c r="L98" s="250"/>
      <c r="M98" s="249"/>
      <c r="N98" s="249"/>
      <c r="O98" s="251"/>
      <c r="P98" s="270"/>
      <c r="Q98" s="250"/>
      <c r="R98" s="249"/>
      <c r="S98" s="249"/>
      <c r="T98" s="249"/>
      <c r="U98" s="251"/>
      <c r="V98" s="252"/>
      <c r="W98" s="250"/>
      <c r="X98" s="249"/>
      <c r="Y98" s="249"/>
      <c r="Z98" s="249"/>
      <c r="AA98" s="249"/>
      <c r="AB98" s="249"/>
      <c r="AC98" s="249"/>
      <c r="AD98" s="251"/>
      <c r="AE98" s="252"/>
      <c r="AF98" s="250"/>
      <c r="AG98" s="249"/>
      <c r="AH98" s="251"/>
      <c r="AI98" s="250"/>
      <c r="AJ98" s="249"/>
      <c r="AK98" s="249"/>
      <c r="AL98" s="251"/>
      <c r="AM98" s="252"/>
      <c r="AN98" s="241"/>
      <c r="AO98" s="252"/>
      <c r="AP98" s="266"/>
      <c r="AQ98" s="250"/>
      <c r="AR98" s="249"/>
      <c r="AS98" s="249"/>
      <c r="AT98" s="249"/>
      <c r="AU98" s="249"/>
      <c r="AV98" s="249"/>
      <c r="AW98" s="251"/>
      <c r="AX98" s="241"/>
    </row>
    <row r="99" spans="1:50" s="91" customFormat="1" ht="60" x14ac:dyDescent="0.25">
      <c r="A99" s="371" t="s">
        <v>1078</v>
      </c>
      <c r="B99" s="363" t="s">
        <v>1079</v>
      </c>
      <c r="C99" s="363" t="s">
        <v>669</v>
      </c>
      <c r="D99" s="137" t="s">
        <v>936</v>
      </c>
      <c r="E99" s="101">
        <v>1</v>
      </c>
      <c r="F99" s="137" t="s">
        <v>949</v>
      </c>
      <c r="G99" s="101">
        <v>1000</v>
      </c>
      <c r="H99" s="366" t="s">
        <v>1144</v>
      </c>
      <c r="I99" s="334" t="s">
        <v>1128</v>
      </c>
      <c r="J99" s="297" t="s">
        <v>1343</v>
      </c>
      <c r="K99" s="277"/>
      <c r="L99" s="253" t="str">
        <f>VLOOKUP($D99,'Participant Registration'!$X$4:$AB$28,'Participant Registration'!Y$3,0)</f>
        <v>ERMPOWER/AGLE/AES</v>
      </c>
      <c r="M99" s="254" t="str">
        <f>VLOOKUP($D99,'Participant Registration'!$X$4:$AB$28,'Participant Registration'!Z$3,0)</f>
        <v>STANWELL/SOLARIS/PULSE/COVAU</v>
      </c>
      <c r="N99" s="254" t="str">
        <f>VLOOKUP($D99,'Participant Registration'!$X$4:$AB$28,'Participant Registration'!AA$3,0)</f>
        <v>AURORA</v>
      </c>
      <c r="O99" s="255" t="str">
        <f>VLOOKUP($D99,'Participant Registration'!$X$4:$AB$28,'Participant Registration'!AB$3,0)</f>
        <v>AGLQLD2</v>
      </c>
      <c r="P99" s="277"/>
      <c r="Q99" s="253" t="s">
        <v>751</v>
      </c>
      <c r="R99" s="254" t="s">
        <v>751</v>
      </c>
      <c r="S99" s="254" t="s">
        <v>751</v>
      </c>
      <c r="T99" s="254" t="s">
        <v>751</v>
      </c>
      <c r="U99" s="255" t="s">
        <v>751</v>
      </c>
      <c r="V99" s="256" t="s">
        <v>751</v>
      </c>
      <c r="W99" s="253">
        <v>-1</v>
      </c>
      <c r="X99" s="254">
        <v>-1</v>
      </c>
      <c r="Y99" s="254">
        <v>-1</v>
      </c>
      <c r="Z99" s="254">
        <v>-1</v>
      </c>
      <c r="AA99" s="254">
        <v>-1</v>
      </c>
      <c r="AB99" s="254">
        <v>-1</v>
      </c>
      <c r="AC99" s="254">
        <v>-1</v>
      </c>
      <c r="AD99" s="255">
        <v>-1</v>
      </c>
      <c r="AE99" s="256" t="s">
        <v>751</v>
      </c>
      <c r="AF99" s="253" t="s">
        <v>751</v>
      </c>
      <c r="AG99" s="254">
        <v>-1</v>
      </c>
      <c r="AH99" s="255">
        <v>-1</v>
      </c>
      <c r="AI99" s="253">
        <v>-1</v>
      </c>
      <c r="AJ99" s="254">
        <v>-1</v>
      </c>
      <c r="AK99" s="254">
        <v>-1</v>
      </c>
      <c r="AL99" s="255">
        <v>-1</v>
      </c>
      <c r="AM99" s="256" t="s">
        <v>751</v>
      </c>
      <c r="AN99" s="241"/>
      <c r="AO99" s="256" t="s">
        <v>751</v>
      </c>
      <c r="AP99" s="266"/>
      <c r="AQ99" s="253">
        <v>-1</v>
      </c>
      <c r="AR99" s="254">
        <v>-1</v>
      </c>
      <c r="AS99" s="254">
        <v>-1</v>
      </c>
      <c r="AT99" s="254">
        <v>-1</v>
      </c>
      <c r="AU99" s="254">
        <v>-1</v>
      </c>
      <c r="AV99" s="254">
        <v>-1</v>
      </c>
      <c r="AW99" s="255">
        <v>-1</v>
      </c>
      <c r="AX99" s="241"/>
    </row>
    <row r="100" spans="1:50" s="91" customFormat="1" ht="45" x14ac:dyDescent="0.25">
      <c r="A100" s="372"/>
      <c r="B100" s="364"/>
      <c r="C100" s="364"/>
      <c r="D100" s="140" t="s">
        <v>938</v>
      </c>
      <c r="E100" s="100">
        <v>2</v>
      </c>
      <c r="F100" s="98" t="s">
        <v>980</v>
      </c>
      <c r="G100" s="100"/>
      <c r="H100" s="367"/>
      <c r="I100" s="78"/>
      <c r="J100" s="248" t="s">
        <v>1296</v>
      </c>
      <c r="K100" s="270"/>
      <c r="L100" s="250" t="str">
        <f>VLOOKUP($D100,'Participant Registration'!$X$4:$AB$28,'Participant Registration'!Y$3,0)</f>
        <v>POWMEMDP/ESTAMDP</v>
      </c>
      <c r="M100" s="249" t="str">
        <f>VLOOKUP($D100,'Participant Registration'!$X$4:$AB$28,'Participant Registration'!Z$3,0)</f>
        <v>CPNETMDP/POWERMDP</v>
      </c>
      <c r="N100" s="249" t="str">
        <f>VLOOKUP($D100,'Participant Registration'!$X$4:$AB$28,'Participant Registration'!AA$3,0)</f>
        <v>POWMEMDP</v>
      </c>
      <c r="O100" s="251" t="str">
        <f>VLOOKUP($D100,'Participant Registration'!$X$4:$AB$28,'Participant Registration'!AB$3,0)</f>
        <v>POWMEMDP</v>
      </c>
      <c r="P100" s="270"/>
      <c r="Q100" s="250">
        <v>-1</v>
      </c>
      <c r="R100" s="249">
        <v>-1</v>
      </c>
      <c r="S100" s="249">
        <v>-1</v>
      </c>
      <c r="T100" s="249">
        <v>-1</v>
      </c>
      <c r="U100" s="251">
        <v>-1</v>
      </c>
      <c r="V100" s="252">
        <v>-1</v>
      </c>
      <c r="W100" s="250">
        <v>-1</v>
      </c>
      <c r="X100" s="249">
        <v>-1</v>
      </c>
      <c r="Y100" s="249">
        <v>-1</v>
      </c>
      <c r="Z100" s="249" t="s">
        <v>751</v>
      </c>
      <c r="AA100" s="249">
        <v>-1</v>
      </c>
      <c r="AB100" s="249">
        <v>-1</v>
      </c>
      <c r="AC100" s="249">
        <v>-1</v>
      </c>
      <c r="AD100" s="251" t="s">
        <v>751</v>
      </c>
      <c r="AE100" s="252">
        <v>-1</v>
      </c>
      <c r="AF100" s="250">
        <v>-1</v>
      </c>
      <c r="AG100" s="249" t="s">
        <v>751</v>
      </c>
      <c r="AH100" s="251">
        <v>-1</v>
      </c>
      <c r="AI100" s="250">
        <v>-1</v>
      </c>
      <c r="AJ100" s="249">
        <v>-1</v>
      </c>
      <c r="AK100" s="249">
        <v>-1</v>
      </c>
      <c r="AL100" s="251" t="s">
        <v>751</v>
      </c>
      <c r="AM100" s="252">
        <v>-1</v>
      </c>
      <c r="AN100" s="241"/>
      <c r="AO100" s="252">
        <v>-1</v>
      </c>
      <c r="AP100" s="266"/>
      <c r="AQ100" s="250">
        <v>-1</v>
      </c>
      <c r="AR100" s="249">
        <v>-1</v>
      </c>
      <c r="AS100" s="249">
        <v>-1</v>
      </c>
      <c r="AT100" s="249" t="s">
        <v>751</v>
      </c>
      <c r="AU100" s="249">
        <v>-1</v>
      </c>
      <c r="AV100" s="249">
        <v>-1</v>
      </c>
      <c r="AW100" s="251" t="s">
        <v>751</v>
      </c>
      <c r="AX100" s="241"/>
    </row>
    <row r="101" spans="1:50" s="91" customFormat="1" ht="45" x14ac:dyDescent="0.25">
      <c r="A101" s="372"/>
      <c r="B101" s="364"/>
      <c r="C101" s="364"/>
      <c r="D101" s="140" t="s">
        <v>278</v>
      </c>
      <c r="E101" s="100">
        <v>3</v>
      </c>
      <c r="F101" s="140" t="s">
        <v>962</v>
      </c>
      <c r="G101" s="100"/>
      <c r="H101" s="367"/>
      <c r="I101" s="78"/>
      <c r="J101" s="248" t="s">
        <v>1297</v>
      </c>
      <c r="K101" s="270"/>
      <c r="L101" s="250" t="str">
        <f>VLOOKUP($D101,'Participant Registration'!$X$4:$AB$28,'Participant Registration'!Y$3,0)</f>
        <v>AEMO</v>
      </c>
      <c r="M101" s="249" t="str">
        <f>VLOOKUP($D101,'Participant Registration'!$X$4:$AB$28,'Participant Registration'!Z$3,0)</f>
        <v>AEMO</v>
      </c>
      <c r="N101" s="249" t="str">
        <f>VLOOKUP($D101,'Participant Registration'!$X$4:$AB$28,'Participant Registration'!AA$3,0)</f>
        <v>AEMO</v>
      </c>
      <c r="O101" s="251" t="str">
        <f>VLOOKUP($D101,'Participant Registration'!$X$4:$AB$28,'Participant Registration'!AB$3,0)</f>
        <v>AEMO</v>
      </c>
      <c r="P101" s="270"/>
      <c r="Q101" s="250">
        <v>-1</v>
      </c>
      <c r="R101" s="249">
        <v>-1</v>
      </c>
      <c r="S101" s="249">
        <v>-1</v>
      </c>
      <c r="T101" s="249">
        <v>-1</v>
      </c>
      <c r="U101" s="251">
        <v>-1</v>
      </c>
      <c r="V101" s="252">
        <v>-1</v>
      </c>
      <c r="W101" s="250">
        <v>-1</v>
      </c>
      <c r="X101" s="249">
        <v>-1</v>
      </c>
      <c r="Y101" s="249">
        <v>-1</v>
      </c>
      <c r="Z101" s="249">
        <v>-1</v>
      </c>
      <c r="AA101" s="249">
        <v>-1</v>
      </c>
      <c r="AB101" s="249">
        <v>-1</v>
      </c>
      <c r="AC101" s="249">
        <v>-1</v>
      </c>
      <c r="AD101" s="251">
        <v>-1</v>
      </c>
      <c r="AE101" s="252">
        <v>-1</v>
      </c>
      <c r="AF101" s="250">
        <v>-1</v>
      </c>
      <c r="AG101" s="249">
        <v>-1</v>
      </c>
      <c r="AH101" s="251">
        <v>-1</v>
      </c>
      <c r="AI101" s="250">
        <v>-1</v>
      </c>
      <c r="AJ101" s="249">
        <v>-1</v>
      </c>
      <c r="AK101" s="249">
        <v>-1</v>
      </c>
      <c r="AL101" s="251">
        <v>-1</v>
      </c>
      <c r="AM101" s="252">
        <v>-1</v>
      </c>
      <c r="AN101" s="241"/>
      <c r="AO101" s="252">
        <v>-1</v>
      </c>
      <c r="AP101" s="266"/>
      <c r="AQ101" s="250">
        <v>-1</v>
      </c>
      <c r="AR101" s="249">
        <v>-1</v>
      </c>
      <c r="AS101" s="249">
        <v>-1</v>
      </c>
      <c r="AT101" s="249">
        <v>-1</v>
      </c>
      <c r="AU101" s="249">
        <v>-1</v>
      </c>
      <c r="AV101" s="249">
        <v>-1</v>
      </c>
      <c r="AW101" s="251">
        <v>-1</v>
      </c>
      <c r="AX101" s="241"/>
    </row>
    <row r="102" spans="1:50" s="91" customFormat="1" ht="30" x14ac:dyDescent="0.25">
      <c r="A102" s="372"/>
      <c r="B102" s="364"/>
      <c r="C102" s="364"/>
      <c r="D102" s="140" t="s">
        <v>278</v>
      </c>
      <c r="E102" s="100">
        <v>4</v>
      </c>
      <c r="F102" s="140" t="s">
        <v>981</v>
      </c>
      <c r="G102" s="100"/>
      <c r="H102" s="367"/>
      <c r="I102" s="78"/>
      <c r="J102" s="248" t="s">
        <v>1344</v>
      </c>
      <c r="K102" s="270"/>
      <c r="L102" s="250" t="str">
        <f>VLOOKUP($D102,'Participant Registration'!$X$4:$AB$28,'Participant Registration'!Y$3,0)</f>
        <v>AEMO</v>
      </c>
      <c r="M102" s="249" t="str">
        <f>VLOOKUP($D102,'Participant Registration'!$X$4:$AB$28,'Participant Registration'!Z$3,0)</f>
        <v>AEMO</v>
      </c>
      <c r="N102" s="249" t="str">
        <f>VLOOKUP($D102,'Participant Registration'!$X$4:$AB$28,'Participant Registration'!AA$3,0)</f>
        <v>AEMO</v>
      </c>
      <c r="O102" s="251" t="str">
        <f>VLOOKUP($D102,'Participant Registration'!$X$4:$AB$28,'Participant Registration'!AB$3,0)</f>
        <v>AEMO</v>
      </c>
      <c r="P102" s="270"/>
      <c r="Q102" s="250">
        <v>-1</v>
      </c>
      <c r="R102" s="249">
        <v>-1</v>
      </c>
      <c r="S102" s="249">
        <v>-1</v>
      </c>
      <c r="T102" s="249">
        <v>-1</v>
      </c>
      <c r="U102" s="251">
        <v>-1</v>
      </c>
      <c r="V102" s="252">
        <v>-1</v>
      </c>
      <c r="W102" s="250">
        <v>-1</v>
      </c>
      <c r="X102" s="249">
        <v>-1</v>
      </c>
      <c r="Y102" s="249">
        <v>-1</v>
      </c>
      <c r="Z102" s="249">
        <v>-1</v>
      </c>
      <c r="AA102" s="249">
        <v>-1</v>
      </c>
      <c r="AB102" s="249">
        <v>-1</v>
      </c>
      <c r="AC102" s="249">
        <v>-1</v>
      </c>
      <c r="AD102" s="251">
        <v>-1</v>
      </c>
      <c r="AE102" s="252">
        <v>-1</v>
      </c>
      <c r="AF102" s="250">
        <v>-1</v>
      </c>
      <c r="AG102" s="249">
        <v>-1</v>
      </c>
      <c r="AH102" s="251">
        <v>-1</v>
      </c>
      <c r="AI102" s="250">
        <v>-1</v>
      </c>
      <c r="AJ102" s="249">
        <v>-1</v>
      </c>
      <c r="AK102" s="249">
        <v>-1</v>
      </c>
      <c r="AL102" s="251">
        <v>-1</v>
      </c>
      <c r="AM102" s="252">
        <v>-1</v>
      </c>
      <c r="AN102" s="241"/>
      <c r="AO102" s="252">
        <v>-1</v>
      </c>
      <c r="AP102" s="266"/>
      <c r="AQ102" s="250">
        <v>-1</v>
      </c>
      <c r="AR102" s="249">
        <v>-1</v>
      </c>
      <c r="AS102" s="249">
        <v>-1</v>
      </c>
      <c r="AT102" s="249">
        <v>-1</v>
      </c>
      <c r="AU102" s="249">
        <v>-1</v>
      </c>
      <c r="AV102" s="249">
        <v>-1</v>
      </c>
      <c r="AW102" s="251">
        <v>-1</v>
      </c>
      <c r="AX102" s="241"/>
    </row>
    <row r="103" spans="1:50" s="91" customFormat="1" ht="60.75" thickBot="1" x14ac:dyDescent="0.3">
      <c r="A103" s="373"/>
      <c r="B103" s="365"/>
      <c r="C103" s="365"/>
      <c r="D103" s="141" t="s">
        <v>936</v>
      </c>
      <c r="E103" s="102">
        <v>5</v>
      </c>
      <c r="F103" s="99" t="s">
        <v>995</v>
      </c>
      <c r="G103" s="102"/>
      <c r="H103" s="368"/>
      <c r="I103" s="113"/>
      <c r="J103" s="298"/>
      <c r="K103" s="276"/>
      <c r="L103" s="257" t="str">
        <f>VLOOKUP($D103,'Participant Registration'!$X$4:$AB$28,'Participant Registration'!Y$3,0)</f>
        <v>ERMPOWER/AGLE/AES</v>
      </c>
      <c r="M103" s="258" t="str">
        <f>VLOOKUP($D103,'Participant Registration'!$X$4:$AB$28,'Participant Registration'!Z$3,0)</f>
        <v>STANWELL/SOLARIS/PULSE/COVAU</v>
      </c>
      <c r="N103" s="258" t="str">
        <f>VLOOKUP($D103,'Participant Registration'!$X$4:$AB$28,'Participant Registration'!AA$3,0)</f>
        <v>AURORA</v>
      </c>
      <c r="O103" s="259" t="str">
        <f>VLOOKUP($D103,'Participant Registration'!$X$4:$AB$28,'Participant Registration'!AB$3,0)</f>
        <v>AGLQLD2</v>
      </c>
      <c r="P103" s="276"/>
      <c r="Q103" s="257" t="s">
        <v>751</v>
      </c>
      <c r="R103" s="258" t="s">
        <v>751</v>
      </c>
      <c r="S103" s="258" t="s">
        <v>751</v>
      </c>
      <c r="T103" s="258" t="s">
        <v>751</v>
      </c>
      <c r="U103" s="259" t="s">
        <v>751</v>
      </c>
      <c r="V103" s="260" t="s">
        <v>751</v>
      </c>
      <c r="W103" s="257">
        <v>-1</v>
      </c>
      <c r="X103" s="258">
        <v>-1</v>
      </c>
      <c r="Y103" s="258">
        <v>-1</v>
      </c>
      <c r="Z103" s="258">
        <v>-1</v>
      </c>
      <c r="AA103" s="258">
        <v>-1</v>
      </c>
      <c r="AB103" s="258">
        <v>-1</v>
      </c>
      <c r="AC103" s="258">
        <v>-1</v>
      </c>
      <c r="AD103" s="259">
        <v>-1</v>
      </c>
      <c r="AE103" s="260" t="s">
        <v>751</v>
      </c>
      <c r="AF103" s="257" t="s">
        <v>751</v>
      </c>
      <c r="AG103" s="258">
        <v>-1</v>
      </c>
      <c r="AH103" s="259">
        <v>-1</v>
      </c>
      <c r="AI103" s="257">
        <v>-1</v>
      </c>
      <c r="AJ103" s="258">
        <v>-1</v>
      </c>
      <c r="AK103" s="258">
        <v>-1</v>
      </c>
      <c r="AL103" s="259">
        <v>-1</v>
      </c>
      <c r="AM103" s="260" t="s">
        <v>751</v>
      </c>
      <c r="AN103" s="241"/>
      <c r="AO103" s="260" t="s">
        <v>751</v>
      </c>
      <c r="AP103" s="266"/>
      <c r="AQ103" s="257">
        <v>-1</v>
      </c>
      <c r="AR103" s="258">
        <v>-1</v>
      </c>
      <c r="AS103" s="258">
        <v>-1</v>
      </c>
      <c r="AT103" s="258">
        <v>-1</v>
      </c>
      <c r="AU103" s="258">
        <v>-1</v>
      </c>
      <c r="AV103" s="258">
        <v>-1</v>
      </c>
      <c r="AW103" s="259">
        <v>-1</v>
      </c>
      <c r="AX103" s="241"/>
    </row>
    <row r="104" spans="1:50" s="91" customFormat="1" ht="15.75" thickBot="1" x14ac:dyDescent="0.3">
      <c r="A104" s="61"/>
      <c r="B104" s="54"/>
      <c r="C104" s="61"/>
      <c r="D104" s="116"/>
      <c r="E104" s="67"/>
      <c r="F104" s="67"/>
      <c r="G104" s="67"/>
      <c r="H104" s="54"/>
      <c r="I104" s="54"/>
      <c r="J104" s="346"/>
      <c r="K104" s="270"/>
      <c r="L104" s="250"/>
      <c r="M104" s="249"/>
      <c r="N104" s="249"/>
      <c r="O104" s="251"/>
      <c r="P104" s="270"/>
      <c r="Q104" s="250"/>
      <c r="R104" s="249"/>
      <c r="S104" s="249"/>
      <c r="T104" s="249"/>
      <c r="U104" s="251"/>
      <c r="V104" s="252"/>
      <c r="W104" s="250"/>
      <c r="X104" s="249"/>
      <c r="Y104" s="249"/>
      <c r="Z104" s="249"/>
      <c r="AA104" s="249"/>
      <c r="AB104" s="249"/>
      <c r="AC104" s="249"/>
      <c r="AD104" s="251"/>
      <c r="AE104" s="252"/>
      <c r="AF104" s="250"/>
      <c r="AG104" s="249"/>
      <c r="AH104" s="251"/>
      <c r="AI104" s="250"/>
      <c r="AJ104" s="249"/>
      <c r="AK104" s="249"/>
      <c r="AL104" s="251"/>
      <c r="AM104" s="252"/>
      <c r="AN104" s="241"/>
      <c r="AO104" s="252"/>
      <c r="AP104" s="266"/>
      <c r="AQ104" s="250"/>
      <c r="AR104" s="249"/>
      <c r="AS104" s="249"/>
      <c r="AT104" s="249"/>
      <c r="AU104" s="249"/>
      <c r="AV104" s="249"/>
      <c r="AW104" s="251"/>
      <c r="AX104" s="241"/>
    </row>
    <row r="105" spans="1:50" s="91" customFormat="1" ht="30" customHeight="1" thickBot="1" x14ac:dyDescent="0.3">
      <c r="A105" s="107" t="s">
        <v>1121</v>
      </c>
      <c r="B105" s="123" t="s">
        <v>1083</v>
      </c>
      <c r="C105" s="123" t="s">
        <v>669</v>
      </c>
      <c r="D105" s="150" t="s">
        <v>936</v>
      </c>
      <c r="E105" s="124">
        <v>1</v>
      </c>
      <c r="F105" s="150" t="s">
        <v>1154</v>
      </c>
      <c r="G105" s="124">
        <v>1000</v>
      </c>
      <c r="H105" s="164" t="s">
        <v>1144</v>
      </c>
      <c r="I105" s="162" t="s">
        <v>1128</v>
      </c>
      <c r="J105" s="348" t="s">
        <v>1345</v>
      </c>
      <c r="K105" s="279"/>
      <c r="L105" s="280" t="str">
        <f>VLOOKUP($D105,'Participant Registration'!$X$4:$AB$28,'Participant Registration'!Y$3,0)</f>
        <v>ERMPOWER/AGLE/AES</v>
      </c>
      <c r="M105" s="281" t="str">
        <f>VLOOKUP($D105,'Participant Registration'!$X$4:$AB$28,'Participant Registration'!Z$3,0)</f>
        <v>STANWELL/SOLARIS/PULSE/COVAU</v>
      </c>
      <c r="N105" s="281" t="str">
        <f>VLOOKUP($D105,'Participant Registration'!$X$4:$AB$28,'Participant Registration'!AA$3,0)</f>
        <v>AURORA</v>
      </c>
      <c r="O105" s="278" t="str">
        <f>VLOOKUP($D105,'Participant Registration'!$X$4:$AB$28,'Participant Registration'!AB$3,0)</f>
        <v>AGLQLD2</v>
      </c>
      <c r="P105" s="279"/>
      <c r="Q105" s="280" t="s">
        <v>751</v>
      </c>
      <c r="R105" s="281" t="s">
        <v>751</v>
      </c>
      <c r="S105" s="281" t="s">
        <v>751</v>
      </c>
      <c r="T105" s="281" t="s">
        <v>751</v>
      </c>
      <c r="U105" s="278" t="s">
        <v>751</v>
      </c>
      <c r="V105" s="282" t="s">
        <v>751</v>
      </c>
      <c r="W105" s="280">
        <v>-1</v>
      </c>
      <c r="X105" s="281">
        <v>-1</v>
      </c>
      <c r="Y105" s="281">
        <v>-1</v>
      </c>
      <c r="Z105" s="281">
        <v>-1</v>
      </c>
      <c r="AA105" s="281">
        <v>-1</v>
      </c>
      <c r="AB105" s="281">
        <v>-1</v>
      </c>
      <c r="AC105" s="281">
        <v>-1</v>
      </c>
      <c r="AD105" s="278">
        <v>-1</v>
      </c>
      <c r="AE105" s="282" t="s">
        <v>751</v>
      </c>
      <c r="AF105" s="280" t="s">
        <v>751</v>
      </c>
      <c r="AG105" s="281">
        <v>-1</v>
      </c>
      <c r="AH105" s="278">
        <v>-1</v>
      </c>
      <c r="AI105" s="280">
        <v>-1</v>
      </c>
      <c r="AJ105" s="281">
        <v>-1</v>
      </c>
      <c r="AK105" s="281">
        <v>-1</v>
      </c>
      <c r="AL105" s="278">
        <v>-1</v>
      </c>
      <c r="AM105" s="282" t="s">
        <v>751</v>
      </c>
      <c r="AN105" s="241"/>
      <c r="AO105" s="282" t="s">
        <v>751</v>
      </c>
      <c r="AP105" s="266"/>
      <c r="AQ105" s="280">
        <v>-1</v>
      </c>
      <c r="AR105" s="281">
        <v>-1</v>
      </c>
      <c r="AS105" s="281">
        <v>-1</v>
      </c>
      <c r="AT105" s="281">
        <v>-1</v>
      </c>
      <c r="AU105" s="281">
        <v>-1</v>
      </c>
      <c r="AV105" s="281">
        <v>-1</v>
      </c>
      <c r="AW105" s="278">
        <v>-1</v>
      </c>
      <c r="AX105" s="241"/>
    </row>
    <row r="106" spans="1:50" s="91" customFormat="1" ht="15.75" thickBot="1" x14ac:dyDescent="0.3">
      <c r="A106" s="61"/>
      <c r="B106" s="54"/>
      <c r="C106" s="61"/>
      <c r="D106" s="116"/>
      <c r="E106" s="67"/>
      <c r="F106" s="67"/>
      <c r="G106" s="67"/>
      <c r="H106" s="54"/>
      <c r="I106" s="54"/>
      <c r="J106" s="346"/>
      <c r="K106" s="270"/>
      <c r="L106" s="250"/>
      <c r="M106" s="249"/>
      <c r="N106" s="249"/>
      <c r="O106" s="251"/>
      <c r="P106" s="270"/>
      <c r="Q106" s="250"/>
      <c r="R106" s="249"/>
      <c r="S106" s="249"/>
      <c r="T106" s="249"/>
      <c r="U106" s="251"/>
      <c r="V106" s="252"/>
      <c r="W106" s="250"/>
      <c r="X106" s="249"/>
      <c r="Y106" s="249"/>
      <c r="Z106" s="249"/>
      <c r="AA106" s="249"/>
      <c r="AB106" s="249"/>
      <c r="AC106" s="249"/>
      <c r="AD106" s="251"/>
      <c r="AE106" s="252"/>
      <c r="AF106" s="250"/>
      <c r="AG106" s="249"/>
      <c r="AH106" s="251"/>
      <c r="AI106" s="250"/>
      <c r="AJ106" s="249"/>
      <c r="AK106" s="249"/>
      <c r="AL106" s="251"/>
      <c r="AM106" s="252"/>
      <c r="AN106" s="241"/>
      <c r="AO106" s="252"/>
      <c r="AP106" s="266"/>
      <c r="AQ106" s="250"/>
      <c r="AR106" s="249"/>
      <c r="AS106" s="249"/>
      <c r="AT106" s="249"/>
      <c r="AU106" s="249"/>
      <c r="AV106" s="249"/>
      <c r="AW106" s="251"/>
      <c r="AX106" s="241"/>
    </row>
    <row r="107" spans="1:50" s="91" customFormat="1" ht="75.75" thickBot="1" x14ac:dyDescent="0.3">
      <c r="A107" s="107" t="s">
        <v>1122</v>
      </c>
      <c r="B107" s="123" t="s">
        <v>1084</v>
      </c>
      <c r="C107" s="123" t="s">
        <v>9</v>
      </c>
      <c r="D107" s="150" t="s">
        <v>937</v>
      </c>
      <c r="E107" s="85">
        <v>1</v>
      </c>
      <c r="F107" s="71" t="s">
        <v>1081</v>
      </c>
      <c r="G107" s="125">
        <v>6800</v>
      </c>
      <c r="H107" s="164" t="s">
        <v>1008</v>
      </c>
      <c r="I107" s="341"/>
      <c r="J107" s="351" t="s">
        <v>1346</v>
      </c>
      <c r="K107" s="284"/>
      <c r="L107" s="280" t="str">
        <f>VLOOKUP($D107,'Participant Registration'!$X$4:$AB$28,'Participant Registration'!Y$3,0)</f>
        <v>UMPLP</v>
      </c>
      <c r="M107" s="281" t="str">
        <f>VLOOKUP($D107,'Participant Registration'!$X$4:$AB$28,'Participant Registration'!Z$3,0)</f>
        <v>CITIPP/POWCP</v>
      </c>
      <c r="N107" s="281" t="str">
        <f>VLOOKUP($D107,'Participant Registration'!$X$4:$AB$28,'Participant Registration'!AA$3,0)</f>
        <v>MISSING</v>
      </c>
      <c r="O107" s="278" t="str">
        <f>VLOOKUP($D107,'Participant Registration'!$X$4:$AB$28,'Participant Registration'!AB$3,0)</f>
        <v>MISSING</v>
      </c>
      <c r="P107" s="284"/>
      <c r="Q107" s="280">
        <v>-1</v>
      </c>
      <c r="R107" s="281">
        <v>-1</v>
      </c>
      <c r="S107" s="281">
        <v>-1</v>
      </c>
      <c r="T107" s="281">
        <v>-1</v>
      </c>
      <c r="U107" s="278">
        <v>-1</v>
      </c>
      <c r="V107" s="282">
        <v>-1</v>
      </c>
      <c r="W107" s="280">
        <v>-1</v>
      </c>
      <c r="X107" s="281" t="s">
        <v>751</v>
      </c>
      <c r="Y107" s="281">
        <v>-1</v>
      </c>
      <c r="Z107" s="281">
        <v>-1</v>
      </c>
      <c r="AA107" s="281">
        <v>-1</v>
      </c>
      <c r="AB107" s="281" t="s">
        <v>751</v>
      </c>
      <c r="AC107" s="281">
        <v>-1</v>
      </c>
      <c r="AD107" s="278">
        <v>-1</v>
      </c>
      <c r="AE107" s="282">
        <v>-1</v>
      </c>
      <c r="AF107" s="280">
        <v>-1</v>
      </c>
      <c r="AG107" s="281">
        <v>-1</v>
      </c>
      <c r="AH107" s="278">
        <v>-1</v>
      </c>
      <c r="AI107" s="280">
        <v>-1</v>
      </c>
      <c r="AJ107" s="281" t="s">
        <v>751</v>
      </c>
      <c r="AK107" s="281">
        <v>-1</v>
      </c>
      <c r="AL107" s="278">
        <v>-1</v>
      </c>
      <c r="AM107" s="282">
        <v>-1</v>
      </c>
      <c r="AN107" s="241"/>
      <c r="AO107" s="282">
        <v>-1</v>
      </c>
      <c r="AP107" s="266"/>
      <c r="AQ107" s="280">
        <v>-1</v>
      </c>
      <c r="AR107" s="281" t="s">
        <v>751</v>
      </c>
      <c r="AS107" s="281">
        <v>-1</v>
      </c>
      <c r="AT107" s="281">
        <v>-1</v>
      </c>
      <c r="AU107" s="281">
        <v>-1</v>
      </c>
      <c r="AV107" s="281">
        <v>-1</v>
      </c>
      <c r="AW107" s="278">
        <v>-1</v>
      </c>
      <c r="AX107" s="241"/>
    </row>
    <row r="108" spans="1:50" s="91" customFormat="1" ht="15.75" thickBot="1" x14ac:dyDescent="0.3">
      <c r="A108" s="61"/>
      <c r="B108" s="54"/>
      <c r="C108" s="61"/>
      <c r="D108" s="116"/>
      <c r="E108" s="68"/>
      <c r="F108" s="67"/>
      <c r="G108" s="67"/>
      <c r="H108" s="54"/>
      <c r="I108" s="54"/>
      <c r="J108" s="346"/>
      <c r="K108" s="270"/>
      <c r="L108" s="250"/>
      <c r="M108" s="249"/>
      <c r="N108" s="249"/>
      <c r="O108" s="251"/>
      <c r="P108" s="270"/>
      <c r="Q108" s="250"/>
      <c r="R108" s="249"/>
      <c r="S108" s="249"/>
      <c r="T108" s="249"/>
      <c r="U108" s="251"/>
      <c r="V108" s="252"/>
      <c r="W108" s="250"/>
      <c r="X108" s="249"/>
      <c r="Y108" s="249"/>
      <c r="Z108" s="249"/>
      <c r="AA108" s="249"/>
      <c r="AB108" s="249"/>
      <c r="AC108" s="249"/>
      <c r="AD108" s="251"/>
      <c r="AE108" s="252"/>
      <c r="AF108" s="250"/>
      <c r="AG108" s="249"/>
      <c r="AH108" s="251"/>
      <c r="AI108" s="250"/>
      <c r="AJ108" s="249"/>
      <c r="AK108" s="249"/>
      <c r="AL108" s="251"/>
      <c r="AM108" s="252"/>
      <c r="AN108" s="241"/>
      <c r="AO108" s="252"/>
      <c r="AP108" s="266"/>
      <c r="AQ108" s="250"/>
      <c r="AR108" s="249"/>
      <c r="AS108" s="249"/>
      <c r="AT108" s="249"/>
      <c r="AU108" s="249"/>
      <c r="AV108" s="249"/>
      <c r="AW108" s="251"/>
      <c r="AX108" s="241"/>
    </row>
    <row r="109" spans="1:50" s="91" customFormat="1" ht="75.75" thickBot="1" x14ac:dyDescent="0.3">
      <c r="A109" s="107" t="s">
        <v>1123</v>
      </c>
      <c r="B109" s="123" t="s">
        <v>1086</v>
      </c>
      <c r="C109" s="123" t="s">
        <v>9</v>
      </c>
      <c r="D109" s="150" t="s">
        <v>940</v>
      </c>
      <c r="E109" s="124">
        <v>1</v>
      </c>
      <c r="F109" s="150" t="s">
        <v>1082</v>
      </c>
      <c r="G109" s="124">
        <v>6800</v>
      </c>
      <c r="H109" s="164" t="s">
        <v>1008</v>
      </c>
      <c r="I109" s="341"/>
      <c r="J109" s="351" t="s">
        <v>1346</v>
      </c>
      <c r="K109" s="284"/>
      <c r="L109" s="280" t="str">
        <f>VLOOKUP($D109,'Participant Registration'!$X$4:$AB$28,'Participant Registration'!Y$3,0)</f>
        <v>UMPLP</v>
      </c>
      <c r="M109" s="281" t="str">
        <f>VLOOKUP($D109,'Participant Registration'!$X$4:$AB$28,'Participant Registration'!Z$3,0)</f>
        <v>CITIPP/POWCP</v>
      </c>
      <c r="N109" s="281" t="str">
        <f>VLOOKUP($D109,'Participant Registration'!$X$4:$AB$28,'Participant Registration'!AA$3,0)</f>
        <v>MISSING</v>
      </c>
      <c r="O109" s="278" t="str">
        <f>VLOOKUP($D109,'Participant Registration'!$X$4:$AB$28,'Participant Registration'!AB$3,0)</f>
        <v>MISSING</v>
      </c>
      <c r="P109" s="284"/>
      <c r="Q109" s="280">
        <v>-1</v>
      </c>
      <c r="R109" s="281">
        <v>-1</v>
      </c>
      <c r="S109" s="281">
        <v>-1</v>
      </c>
      <c r="T109" s="281">
        <v>-1</v>
      </c>
      <c r="U109" s="278">
        <v>-1</v>
      </c>
      <c r="V109" s="282">
        <v>-1</v>
      </c>
      <c r="W109" s="280">
        <v>-1</v>
      </c>
      <c r="X109" s="281" t="s">
        <v>751</v>
      </c>
      <c r="Y109" s="281">
        <v>-1</v>
      </c>
      <c r="Z109" s="281">
        <v>-1</v>
      </c>
      <c r="AA109" s="281">
        <v>-1</v>
      </c>
      <c r="AB109" s="281" t="s">
        <v>751</v>
      </c>
      <c r="AC109" s="281">
        <v>-1</v>
      </c>
      <c r="AD109" s="278">
        <v>-1</v>
      </c>
      <c r="AE109" s="282">
        <v>-1</v>
      </c>
      <c r="AF109" s="280">
        <v>-1</v>
      </c>
      <c r="AG109" s="281">
        <v>-1</v>
      </c>
      <c r="AH109" s="278">
        <v>-1</v>
      </c>
      <c r="AI109" s="280">
        <v>-1</v>
      </c>
      <c r="AJ109" s="281" t="s">
        <v>751</v>
      </c>
      <c r="AK109" s="281">
        <v>-1</v>
      </c>
      <c r="AL109" s="278">
        <v>-1</v>
      </c>
      <c r="AM109" s="282">
        <v>-1</v>
      </c>
      <c r="AN109" s="241"/>
      <c r="AO109" s="282">
        <v>-1</v>
      </c>
      <c r="AP109" s="266"/>
      <c r="AQ109" s="280">
        <v>-1</v>
      </c>
      <c r="AR109" s="281" t="s">
        <v>751</v>
      </c>
      <c r="AS109" s="281">
        <v>-1</v>
      </c>
      <c r="AT109" s="281">
        <v>-1</v>
      </c>
      <c r="AU109" s="281">
        <v>-1</v>
      </c>
      <c r="AV109" s="281">
        <v>-1</v>
      </c>
      <c r="AW109" s="278">
        <v>-1</v>
      </c>
      <c r="AX109" s="241"/>
    </row>
    <row r="110" spans="1:50" s="91" customFormat="1" ht="15.75" thickBot="1" x14ac:dyDescent="0.3">
      <c r="A110" s="61"/>
      <c r="B110" s="54"/>
      <c r="C110" s="61"/>
      <c r="D110" s="116"/>
      <c r="E110" s="67"/>
      <c r="F110" s="67"/>
      <c r="G110" s="67"/>
      <c r="H110" s="54"/>
      <c r="I110" s="54"/>
      <c r="J110" s="346"/>
      <c r="K110" s="270"/>
      <c r="L110" s="250"/>
      <c r="M110" s="249"/>
      <c r="N110" s="249"/>
      <c r="O110" s="251"/>
      <c r="P110" s="270"/>
      <c r="Q110" s="250"/>
      <c r="R110" s="249"/>
      <c r="S110" s="249"/>
      <c r="T110" s="249"/>
      <c r="U110" s="251"/>
      <c r="V110" s="252"/>
      <c r="W110" s="250"/>
      <c r="X110" s="249"/>
      <c r="Y110" s="249"/>
      <c r="Z110" s="249"/>
      <c r="AA110" s="249"/>
      <c r="AB110" s="249"/>
      <c r="AC110" s="249"/>
      <c r="AD110" s="251"/>
      <c r="AE110" s="252"/>
      <c r="AF110" s="250"/>
      <c r="AG110" s="249"/>
      <c r="AH110" s="251"/>
      <c r="AI110" s="250"/>
      <c r="AJ110" s="249"/>
      <c r="AK110" s="249"/>
      <c r="AL110" s="251"/>
      <c r="AM110" s="252"/>
      <c r="AN110" s="241"/>
      <c r="AO110" s="252"/>
      <c r="AP110" s="266"/>
      <c r="AQ110" s="250"/>
      <c r="AR110" s="249"/>
      <c r="AS110" s="249"/>
      <c r="AT110" s="249"/>
      <c r="AU110" s="249"/>
      <c r="AV110" s="249"/>
      <c r="AW110" s="251"/>
      <c r="AX110" s="241"/>
    </row>
    <row r="111" spans="1:50" s="91" customFormat="1" ht="75.75" thickBot="1" x14ac:dyDescent="0.3">
      <c r="A111" s="107" t="s">
        <v>1080</v>
      </c>
      <c r="B111" s="123" t="s">
        <v>1088</v>
      </c>
      <c r="C111" s="123" t="s">
        <v>669</v>
      </c>
      <c r="D111" s="150" t="s">
        <v>944</v>
      </c>
      <c r="E111" s="85">
        <v>1</v>
      </c>
      <c r="F111" s="71" t="s">
        <v>1085</v>
      </c>
      <c r="G111" s="125">
        <v>6800</v>
      </c>
      <c r="H111" s="164" t="s">
        <v>1008</v>
      </c>
      <c r="I111" s="341"/>
      <c r="J111" s="351" t="s">
        <v>1346</v>
      </c>
      <c r="K111" s="284"/>
      <c r="L111" s="280" t="str">
        <f>VLOOKUP($D111,'Participant Registration'!$X$4:$AB$28,'Participant Registration'!Y$3,0)</f>
        <v>ERMPOWER/AGLE/AES</v>
      </c>
      <c r="M111" s="281" t="str">
        <f>VLOOKUP($D111,'Participant Registration'!$X$4:$AB$28,'Participant Registration'!Z$3,0)</f>
        <v>STANWELL/SOLARIS/PULSE/COVAU</v>
      </c>
      <c r="N111" s="281" t="str">
        <f>VLOOKUP($D111,'Participant Registration'!$X$4:$AB$28,'Participant Registration'!AA$3,0)</f>
        <v>AURORA</v>
      </c>
      <c r="O111" s="278" t="str">
        <f>VLOOKUP($D111,'Participant Registration'!$X$4:$AB$28,'Participant Registration'!AB$3,0)</f>
        <v>AGLQLD2</v>
      </c>
      <c r="P111" s="284"/>
      <c r="Q111" s="280" t="s">
        <v>751</v>
      </c>
      <c r="R111" s="281" t="s">
        <v>751</v>
      </c>
      <c r="S111" s="281" t="s">
        <v>751</v>
      </c>
      <c r="T111" s="281" t="s">
        <v>751</v>
      </c>
      <c r="U111" s="278" t="s">
        <v>751</v>
      </c>
      <c r="V111" s="282" t="s">
        <v>751</v>
      </c>
      <c r="W111" s="280">
        <v>-1</v>
      </c>
      <c r="X111" s="281">
        <v>-1</v>
      </c>
      <c r="Y111" s="281">
        <v>-1</v>
      </c>
      <c r="Z111" s="281">
        <v>-1</v>
      </c>
      <c r="AA111" s="281">
        <v>-1</v>
      </c>
      <c r="AB111" s="281">
        <v>-1</v>
      </c>
      <c r="AC111" s="281">
        <v>-1</v>
      </c>
      <c r="AD111" s="278">
        <v>-1</v>
      </c>
      <c r="AE111" s="282" t="s">
        <v>751</v>
      </c>
      <c r="AF111" s="280" t="s">
        <v>751</v>
      </c>
      <c r="AG111" s="281">
        <v>-1</v>
      </c>
      <c r="AH111" s="278">
        <v>-1</v>
      </c>
      <c r="AI111" s="280">
        <v>-1</v>
      </c>
      <c r="AJ111" s="281">
        <v>-1</v>
      </c>
      <c r="AK111" s="281">
        <v>-1</v>
      </c>
      <c r="AL111" s="278">
        <v>-1</v>
      </c>
      <c r="AM111" s="282" t="s">
        <v>751</v>
      </c>
      <c r="AN111" s="241"/>
      <c r="AO111" s="282" t="s">
        <v>751</v>
      </c>
      <c r="AP111" s="266"/>
      <c r="AQ111" s="280">
        <v>-1</v>
      </c>
      <c r="AR111" s="281">
        <v>-1</v>
      </c>
      <c r="AS111" s="281">
        <v>-1</v>
      </c>
      <c r="AT111" s="281">
        <v>-1</v>
      </c>
      <c r="AU111" s="281">
        <v>-1</v>
      </c>
      <c r="AV111" s="281">
        <v>-1</v>
      </c>
      <c r="AW111" s="278">
        <v>-1</v>
      </c>
      <c r="AX111" s="241"/>
    </row>
    <row r="112" spans="1:50" s="91" customFormat="1" ht="15.75" thickBot="1" x14ac:dyDescent="0.3">
      <c r="A112" s="61"/>
      <c r="B112" s="54"/>
      <c r="C112" s="61"/>
      <c r="D112" s="116"/>
      <c r="E112" s="67"/>
      <c r="F112" s="67"/>
      <c r="G112" s="67"/>
      <c r="H112" s="54"/>
      <c r="I112" s="54"/>
      <c r="J112" s="346"/>
      <c r="K112" s="270"/>
      <c r="L112" s="250"/>
      <c r="M112" s="249"/>
      <c r="N112" s="249"/>
      <c r="O112" s="251"/>
      <c r="P112" s="270"/>
      <c r="Q112" s="250"/>
      <c r="R112" s="249"/>
      <c r="S112" s="249"/>
      <c r="T112" s="249"/>
      <c r="U112" s="251"/>
      <c r="V112" s="252"/>
      <c r="W112" s="250"/>
      <c r="X112" s="249"/>
      <c r="Y112" s="249"/>
      <c r="Z112" s="249"/>
      <c r="AA112" s="249"/>
      <c r="AB112" s="249"/>
      <c r="AC112" s="249"/>
      <c r="AD112" s="251"/>
      <c r="AE112" s="252"/>
      <c r="AF112" s="250"/>
      <c r="AG112" s="249"/>
      <c r="AH112" s="251"/>
      <c r="AI112" s="250"/>
      <c r="AJ112" s="249"/>
      <c r="AK112" s="249"/>
      <c r="AL112" s="251"/>
      <c r="AM112" s="252"/>
      <c r="AN112" s="241"/>
      <c r="AO112" s="252"/>
      <c r="AP112" s="266"/>
      <c r="AQ112" s="250"/>
      <c r="AR112" s="249"/>
      <c r="AS112" s="249"/>
      <c r="AT112" s="249"/>
      <c r="AU112" s="249"/>
      <c r="AV112" s="249"/>
      <c r="AW112" s="251"/>
      <c r="AX112" s="241"/>
    </row>
    <row r="113" spans="1:50" s="91" customFormat="1" ht="60" x14ac:dyDescent="0.25">
      <c r="A113" s="371" t="s">
        <v>1087</v>
      </c>
      <c r="B113" s="363" t="s">
        <v>1091</v>
      </c>
      <c r="C113" s="363" t="s">
        <v>669</v>
      </c>
      <c r="D113" s="137" t="s">
        <v>944</v>
      </c>
      <c r="E113" s="101">
        <v>1</v>
      </c>
      <c r="F113" s="137" t="s">
        <v>982</v>
      </c>
      <c r="G113" s="101">
        <v>6800</v>
      </c>
      <c r="H113" s="366" t="s">
        <v>1008</v>
      </c>
      <c r="I113" s="334" t="s">
        <v>1128</v>
      </c>
      <c r="J113" s="297" t="s">
        <v>1302</v>
      </c>
      <c r="K113" s="277"/>
      <c r="L113" s="253" t="str">
        <f>VLOOKUP($D113,'Participant Registration'!$X$4:$AB$28,'Participant Registration'!Y$3,0)</f>
        <v>ERMPOWER/AGLE/AES</v>
      </c>
      <c r="M113" s="254" t="str">
        <f>VLOOKUP($D113,'Participant Registration'!$X$4:$AB$28,'Participant Registration'!Z$3,0)</f>
        <v>STANWELL/SOLARIS/PULSE/COVAU</v>
      </c>
      <c r="N113" s="254" t="str">
        <f>VLOOKUP($D113,'Participant Registration'!$X$4:$AB$28,'Participant Registration'!AA$3,0)</f>
        <v>AURORA</v>
      </c>
      <c r="O113" s="255" t="str">
        <f>VLOOKUP($D113,'Participant Registration'!$X$4:$AB$28,'Participant Registration'!AB$3,0)</f>
        <v>AGLQLD2</v>
      </c>
      <c r="P113" s="277"/>
      <c r="Q113" s="253" t="s">
        <v>751</v>
      </c>
      <c r="R113" s="254" t="s">
        <v>751</v>
      </c>
      <c r="S113" s="254" t="s">
        <v>751</v>
      </c>
      <c r="T113" s="254" t="s">
        <v>751</v>
      </c>
      <c r="U113" s="255" t="s">
        <v>751</v>
      </c>
      <c r="V113" s="256" t="s">
        <v>751</v>
      </c>
      <c r="W113" s="253">
        <v>-1</v>
      </c>
      <c r="X113" s="254">
        <v>-1</v>
      </c>
      <c r="Y113" s="254">
        <v>-1</v>
      </c>
      <c r="Z113" s="254">
        <v>-1</v>
      </c>
      <c r="AA113" s="254">
        <v>-1</v>
      </c>
      <c r="AB113" s="254">
        <v>-1</v>
      </c>
      <c r="AC113" s="254">
        <v>-1</v>
      </c>
      <c r="AD113" s="255">
        <v>-1</v>
      </c>
      <c r="AE113" s="256" t="s">
        <v>751</v>
      </c>
      <c r="AF113" s="253" t="s">
        <v>751</v>
      </c>
      <c r="AG113" s="254">
        <v>-1</v>
      </c>
      <c r="AH113" s="255">
        <v>-1</v>
      </c>
      <c r="AI113" s="253">
        <v>-1</v>
      </c>
      <c r="AJ113" s="254">
        <v>-1</v>
      </c>
      <c r="AK113" s="254">
        <v>-1</v>
      </c>
      <c r="AL113" s="255">
        <v>-1</v>
      </c>
      <c r="AM113" s="256" t="s">
        <v>751</v>
      </c>
      <c r="AN113" s="241"/>
      <c r="AO113" s="256" t="s">
        <v>751</v>
      </c>
      <c r="AP113" s="266"/>
      <c r="AQ113" s="253">
        <v>-1</v>
      </c>
      <c r="AR113" s="254">
        <v>-1</v>
      </c>
      <c r="AS113" s="254">
        <v>-1</v>
      </c>
      <c r="AT113" s="254">
        <v>-1</v>
      </c>
      <c r="AU113" s="254">
        <v>-1</v>
      </c>
      <c r="AV113" s="254">
        <v>-1</v>
      </c>
      <c r="AW113" s="255">
        <v>-1</v>
      </c>
      <c r="AX113" s="241"/>
    </row>
    <row r="114" spans="1:50" s="91" customFormat="1" x14ac:dyDescent="0.25">
      <c r="A114" s="372"/>
      <c r="B114" s="364"/>
      <c r="C114" s="364"/>
      <c r="D114" s="140" t="s">
        <v>278</v>
      </c>
      <c r="E114" s="100">
        <v>2</v>
      </c>
      <c r="F114" s="140" t="s">
        <v>983</v>
      </c>
      <c r="G114" s="100"/>
      <c r="H114" s="367"/>
      <c r="I114" s="78"/>
      <c r="J114" s="248"/>
      <c r="K114" s="270"/>
      <c r="L114" s="250" t="str">
        <f>VLOOKUP($D114,'Participant Registration'!$X$4:$AB$28,'Participant Registration'!Y$3,0)</f>
        <v>AEMO</v>
      </c>
      <c r="M114" s="249" t="str">
        <f>VLOOKUP($D114,'Participant Registration'!$X$4:$AB$28,'Participant Registration'!Z$3,0)</f>
        <v>AEMO</v>
      </c>
      <c r="N114" s="249" t="str">
        <f>VLOOKUP($D114,'Participant Registration'!$X$4:$AB$28,'Participant Registration'!AA$3,0)</f>
        <v>AEMO</v>
      </c>
      <c r="O114" s="251" t="str">
        <f>VLOOKUP($D114,'Participant Registration'!$X$4:$AB$28,'Participant Registration'!AB$3,0)</f>
        <v>AEMO</v>
      </c>
      <c r="P114" s="270"/>
      <c r="Q114" s="250">
        <v>-1</v>
      </c>
      <c r="R114" s="249">
        <v>-1</v>
      </c>
      <c r="S114" s="249">
        <v>-1</v>
      </c>
      <c r="T114" s="249">
        <v>-1</v>
      </c>
      <c r="U114" s="251">
        <v>-1</v>
      </c>
      <c r="V114" s="252">
        <v>-1</v>
      </c>
      <c r="W114" s="250">
        <v>-1</v>
      </c>
      <c r="X114" s="249">
        <v>-1</v>
      </c>
      <c r="Y114" s="249">
        <v>-1</v>
      </c>
      <c r="Z114" s="249">
        <v>-1</v>
      </c>
      <c r="AA114" s="249">
        <v>-1</v>
      </c>
      <c r="AB114" s="249">
        <v>-1</v>
      </c>
      <c r="AC114" s="249">
        <v>-1</v>
      </c>
      <c r="AD114" s="251">
        <v>-1</v>
      </c>
      <c r="AE114" s="252">
        <v>-1</v>
      </c>
      <c r="AF114" s="250">
        <v>-1</v>
      </c>
      <c r="AG114" s="249">
        <v>-1</v>
      </c>
      <c r="AH114" s="251">
        <v>-1</v>
      </c>
      <c r="AI114" s="250">
        <v>-1</v>
      </c>
      <c r="AJ114" s="249">
        <v>-1</v>
      </c>
      <c r="AK114" s="249">
        <v>-1</v>
      </c>
      <c r="AL114" s="251">
        <v>-1</v>
      </c>
      <c r="AM114" s="252">
        <v>-1</v>
      </c>
      <c r="AN114" s="241"/>
      <c r="AO114" s="252">
        <v>-1</v>
      </c>
      <c r="AP114" s="266"/>
      <c r="AQ114" s="250">
        <v>-1</v>
      </c>
      <c r="AR114" s="249">
        <v>-1</v>
      </c>
      <c r="AS114" s="249">
        <v>-1</v>
      </c>
      <c r="AT114" s="249">
        <v>-1</v>
      </c>
      <c r="AU114" s="249">
        <v>-1</v>
      </c>
      <c r="AV114" s="249">
        <v>-1</v>
      </c>
      <c r="AW114" s="251">
        <v>-1</v>
      </c>
      <c r="AX114" s="241"/>
    </row>
    <row r="115" spans="1:50" s="91" customFormat="1" ht="45" x14ac:dyDescent="0.25">
      <c r="A115" s="372"/>
      <c r="B115" s="364"/>
      <c r="C115" s="364"/>
      <c r="D115" s="140" t="s">
        <v>951</v>
      </c>
      <c r="E115" s="100">
        <v>3</v>
      </c>
      <c r="F115" s="98" t="s">
        <v>980</v>
      </c>
      <c r="G115" s="100"/>
      <c r="H115" s="367"/>
      <c r="I115" s="78"/>
      <c r="J115" s="248" t="s">
        <v>1296</v>
      </c>
      <c r="K115" s="270"/>
      <c r="L115" s="250" t="str">
        <f>VLOOKUP($D115,'Participant Registration'!$X$4:$AB$28,'Participant Registration'!Y$3,0)</f>
        <v>POWMEMDP/ESTAMDP</v>
      </c>
      <c r="M115" s="249" t="str">
        <f>VLOOKUP($D115,'Participant Registration'!$X$4:$AB$28,'Participant Registration'!Z$3,0)</f>
        <v>CPNETMDP/POWERMDP</v>
      </c>
      <c r="N115" s="249" t="str">
        <f>VLOOKUP($D115,'Participant Registration'!$X$4:$AB$28,'Participant Registration'!AA$3,0)</f>
        <v>POWMEMDP</v>
      </c>
      <c r="O115" s="251" t="str">
        <f>VLOOKUP($D115,'Participant Registration'!$X$4:$AB$28,'Participant Registration'!AB$3,0)</f>
        <v>POWMEMDP</v>
      </c>
      <c r="P115" s="270"/>
      <c r="Q115" s="250">
        <v>-1</v>
      </c>
      <c r="R115" s="249">
        <v>-1</v>
      </c>
      <c r="S115" s="249">
        <v>-1</v>
      </c>
      <c r="T115" s="249">
        <v>-1</v>
      </c>
      <c r="U115" s="251">
        <v>-1</v>
      </c>
      <c r="V115" s="252">
        <v>-1</v>
      </c>
      <c r="W115" s="250">
        <v>-1</v>
      </c>
      <c r="X115" s="249">
        <v>-1</v>
      </c>
      <c r="Y115" s="249">
        <v>-1</v>
      </c>
      <c r="Z115" s="249" t="s">
        <v>751</v>
      </c>
      <c r="AA115" s="249">
        <v>-1</v>
      </c>
      <c r="AB115" s="249">
        <v>-1</v>
      </c>
      <c r="AC115" s="249">
        <v>-1</v>
      </c>
      <c r="AD115" s="251" t="s">
        <v>751</v>
      </c>
      <c r="AE115" s="252">
        <v>-1</v>
      </c>
      <c r="AF115" s="250">
        <v>-1</v>
      </c>
      <c r="AG115" s="249" t="s">
        <v>751</v>
      </c>
      <c r="AH115" s="251">
        <v>-1</v>
      </c>
      <c r="AI115" s="250">
        <v>-1</v>
      </c>
      <c r="AJ115" s="249">
        <v>-1</v>
      </c>
      <c r="AK115" s="249">
        <v>-1</v>
      </c>
      <c r="AL115" s="251" t="s">
        <v>751</v>
      </c>
      <c r="AM115" s="252">
        <v>-1</v>
      </c>
      <c r="AN115" s="241"/>
      <c r="AO115" s="252">
        <v>-1</v>
      </c>
      <c r="AP115" s="266"/>
      <c r="AQ115" s="250">
        <v>-1</v>
      </c>
      <c r="AR115" s="249">
        <v>-1</v>
      </c>
      <c r="AS115" s="249">
        <v>-1</v>
      </c>
      <c r="AT115" s="249" t="s">
        <v>751</v>
      </c>
      <c r="AU115" s="249">
        <v>-1</v>
      </c>
      <c r="AV115" s="249">
        <v>-1</v>
      </c>
      <c r="AW115" s="251" t="s">
        <v>751</v>
      </c>
      <c r="AX115" s="241"/>
    </row>
    <row r="116" spans="1:50" s="91" customFormat="1" ht="45" x14ac:dyDescent="0.25">
      <c r="A116" s="372"/>
      <c r="B116" s="364"/>
      <c r="C116" s="364"/>
      <c r="D116" s="140" t="s">
        <v>278</v>
      </c>
      <c r="E116" s="100">
        <v>4</v>
      </c>
      <c r="F116" s="140" t="s">
        <v>962</v>
      </c>
      <c r="G116" s="100"/>
      <c r="H116" s="367"/>
      <c r="I116" s="78"/>
      <c r="J116" s="248" t="s">
        <v>1303</v>
      </c>
      <c r="K116" s="270"/>
      <c r="L116" s="250" t="str">
        <f>VLOOKUP($D116,'Participant Registration'!$X$4:$AB$28,'Participant Registration'!Y$3,0)</f>
        <v>AEMO</v>
      </c>
      <c r="M116" s="249" t="str">
        <f>VLOOKUP($D116,'Participant Registration'!$X$4:$AB$28,'Participant Registration'!Z$3,0)</f>
        <v>AEMO</v>
      </c>
      <c r="N116" s="249" t="str">
        <f>VLOOKUP($D116,'Participant Registration'!$X$4:$AB$28,'Participant Registration'!AA$3,0)</f>
        <v>AEMO</v>
      </c>
      <c r="O116" s="251" t="str">
        <f>VLOOKUP($D116,'Participant Registration'!$X$4:$AB$28,'Participant Registration'!AB$3,0)</f>
        <v>AEMO</v>
      </c>
      <c r="P116" s="270"/>
      <c r="Q116" s="250">
        <v>-1</v>
      </c>
      <c r="R116" s="249">
        <v>-1</v>
      </c>
      <c r="S116" s="249">
        <v>-1</v>
      </c>
      <c r="T116" s="249">
        <v>-1</v>
      </c>
      <c r="U116" s="251">
        <v>-1</v>
      </c>
      <c r="V116" s="252">
        <v>-1</v>
      </c>
      <c r="W116" s="250">
        <v>-1</v>
      </c>
      <c r="X116" s="249">
        <v>-1</v>
      </c>
      <c r="Y116" s="249">
        <v>-1</v>
      </c>
      <c r="Z116" s="249">
        <v>-1</v>
      </c>
      <c r="AA116" s="249">
        <v>-1</v>
      </c>
      <c r="AB116" s="249">
        <v>-1</v>
      </c>
      <c r="AC116" s="249">
        <v>-1</v>
      </c>
      <c r="AD116" s="251">
        <v>-1</v>
      </c>
      <c r="AE116" s="252">
        <v>-1</v>
      </c>
      <c r="AF116" s="250">
        <v>-1</v>
      </c>
      <c r="AG116" s="249">
        <v>-1</v>
      </c>
      <c r="AH116" s="251">
        <v>-1</v>
      </c>
      <c r="AI116" s="250">
        <v>-1</v>
      </c>
      <c r="AJ116" s="249">
        <v>-1</v>
      </c>
      <c r="AK116" s="249">
        <v>-1</v>
      </c>
      <c r="AL116" s="251">
        <v>-1</v>
      </c>
      <c r="AM116" s="252">
        <v>-1</v>
      </c>
      <c r="AN116" s="241"/>
      <c r="AO116" s="252">
        <v>-1</v>
      </c>
      <c r="AP116" s="266"/>
      <c r="AQ116" s="250">
        <v>-1</v>
      </c>
      <c r="AR116" s="249">
        <v>-1</v>
      </c>
      <c r="AS116" s="249">
        <v>-1</v>
      </c>
      <c r="AT116" s="249">
        <v>-1</v>
      </c>
      <c r="AU116" s="249">
        <v>-1</v>
      </c>
      <c r="AV116" s="249">
        <v>-1</v>
      </c>
      <c r="AW116" s="251">
        <v>-1</v>
      </c>
      <c r="AX116" s="241"/>
    </row>
    <row r="117" spans="1:50" s="91" customFormat="1" ht="60.75" thickBot="1" x14ac:dyDescent="0.3">
      <c r="A117" s="373"/>
      <c r="B117" s="365"/>
      <c r="C117" s="365"/>
      <c r="D117" s="141" t="s">
        <v>944</v>
      </c>
      <c r="E117" s="102">
        <v>5</v>
      </c>
      <c r="F117" s="141" t="s">
        <v>984</v>
      </c>
      <c r="G117" s="102"/>
      <c r="H117" s="368"/>
      <c r="I117" s="113"/>
      <c r="J117" s="298" t="s">
        <v>1304</v>
      </c>
      <c r="K117" s="276"/>
      <c r="L117" s="257" t="str">
        <f>VLOOKUP($D117,'Participant Registration'!$X$4:$AB$28,'Participant Registration'!Y$3,0)</f>
        <v>ERMPOWER/AGLE/AES</v>
      </c>
      <c r="M117" s="258" t="str">
        <f>VLOOKUP($D117,'Participant Registration'!$X$4:$AB$28,'Participant Registration'!Z$3,0)</f>
        <v>STANWELL/SOLARIS/PULSE/COVAU</v>
      </c>
      <c r="N117" s="258" t="str">
        <f>VLOOKUP($D117,'Participant Registration'!$X$4:$AB$28,'Participant Registration'!AA$3,0)</f>
        <v>AURORA</v>
      </c>
      <c r="O117" s="259" t="str">
        <f>VLOOKUP($D117,'Participant Registration'!$X$4:$AB$28,'Participant Registration'!AB$3,0)</f>
        <v>AGLQLD2</v>
      </c>
      <c r="P117" s="276"/>
      <c r="Q117" s="257" t="s">
        <v>751</v>
      </c>
      <c r="R117" s="258" t="s">
        <v>751</v>
      </c>
      <c r="S117" s="258" t="s">
        <v>751</v>
      </c>
      <c r="T117" s="258" t="s">
        <v>751</v>
      </c>
      <c r="U117" s="259" t="s">
        <v>751</v>
      </c>
      <c r="V117" s="260" t="s">
        <v>751</v>
      </c>
      <c r="W117" s="257">
        <v>-1</v>
      </c>
      <c r="X117" s="258">
        <v>-1</v>
      </c>
      <c r="Y117" s="258">
        <v>-1</v>
      </c>
      <c r="Z117" s="258">
        <v>-1</v>
      </c>
      <c r="AA117" s="258">
        <v>-1</v>
      </c>
      <c r="AB117" s="258">
        <v>-1</v>
      </c>
      <c r="AC117" s="258">
        <v>-1</v>
      </c>
      <c r="AD117" s="259">
        <v>-1</v>
      </c>
      <c r="AE117" s="260" t="s">
        <v>751</v>
      </c>
      <c r="AF117" s="257" t="s">
        <v>751</v>
      </c>
      <c r="AG117" s="258">
        <v>-1</v>
      </c>
      <c r="AH117" s="259">
        <v>-1</v>
      </c>
      <c r="AI117" s="257">
        <v>-1</v>
      </c>
      <c r="AJ117" s="258">
        <v>-1</v>
      </c>
      <c r="AK117" s="258">
        <v>-1</v>
      </c>
      <c r="AL117" s="259">
        <v>-1</v>
      </c>
      <c r="AM117" s="260" t="s">
        <v>751</v>
      </c>
      <c r="AN117" s="241"/>
      <c r="AO117" s="260" t="s">
        <v>751</v>
      </c>
      <c r="AP117" s="266"/>
      <c r="AQ117" s="257">
        <v>-1</v>
      </c>
      <c r="AR117" s="258">
        <v>-1</v>
      </c>
      <c r="AS117" s="258">
        <v>-1</v>
      </c>
      <c r="AT117" s="258">
        <v>-1</v>
      </c>
      <c r="AU117" s="258">
        <v>-1</v>
      </c>
      <c r="AV117" s="258">
        <v>-1</v>
      </c>
      <c r="AW117" s="259">
        <v>-1</v>
      </c>
      <c r="AX117" s="241"/>
    </row>
    <row r="118" spans="1:50" s="91" customFormat="1" ht="15.75" thickBot="1" x14ac:dyDescent="0.3">
      <c r="A118" s="61"/>
      <c r="C118" s="61"/>
      <c r="D118" s="116"/>
      <c r="E118" s="67"/>
      <c r="F118" s="67"/>
      <c r="G118" s="67"/>
      <c r="H118" s="54"/>
      <c r="I118" s="54"/>
      <c r="J118" s="346"/>
      <c r="K118" s="270"/>
      <c r="L118" s="250"/>
      <c r="M118" s="249"/>
      <c r="N118" s="249"/>
      <c r="O118" s="251"/>
      <c r="P118" s="270"/>
      <c r="Q118" s="250"/>
      <c r="R118" s="249"/>
      <c r="S118" s="249"/>
      <c r="T118" s="249"/>
      <c r="U118" s="251"/>
      <c r="V118" s="252"/>
      <c r="W118" s="250"/>
      <c r="X118" s="249"/>
      <c r="Y118" s="249"/>
      <c r="Z118" s="249"/>
      <c r="AA118" s="249"/>
      <c r="AB118" s="249"/>
      <c r="AC118" s="249"/>
      <c r="AD118" s="251"/>
      <c r="AE118" s="252"/>
      <c r="AF118" s="250"/>
      <c r="AG118" s="249"/>
      <c r="AH118" s="251"/>
      <c r="AI118" s="250"/>
      <c r="AJ118" s="249"/>
      <c r="AK118" s="249"/>
      <c r="AL118" s="251"/>
      <c r="AM118" s="252"/>
      <c r="AN118" s="241"/>
      <c r="AO118" s="252"/>
      <c r="AP118" s="266"/>
      <c r="AQ118" s="250"/>
      <c r="AR118" s="249"/>
      <c r="AS118" s="249"/>
      <c r="AT118" s="249"/>
      <c r="AU118" s="249"/>
      <c r="AV118" s="249"/>
      <c r="AW118" s="251"/>
      <c r="AX118" s="241"/>
    </row>
    <row r="119" spans="1:50" s="91" customFormat="1" ht="45" x14ac:dyDescent="0.25">
      <c r="A119" s="371" t="s">
        <v>1089</v>
      </c>
      <c r="B119" s="363" t="s">
        <v>1093</v>
      </c>
      <c r="C119" s="363" t="s">
        <v>676</v>
      </c>
      <c r="D119" s="137" t="s">
        <v>952</v>
      </c>
      <c r="E119" s="101">
        <v>1</v>
      </c>
      <c r="F119" s="137" t="s">
        <v>953</v>
      </c>
      <c r="G119" s="101">
        <v>3051</v>
      </c>
      <c r="H119" s="366" t="s">
        <v>1008</v>
      </c>
      <c r="I119" s="334" t="s">
        <v>1128</v>
      </c>
      <c r="J119" s="297" t="s">
        <v>1347</v>
      </c>
      <c r="K119" s="277"/>
      <c r="L119" s="253" t="str">
        <f>VLOOKUP($D119,'Participant Registration'!$X$4:$AB$28,'Participant Registration'!Y$3,0)</f>
        <v>POWMETMP/ETSAPMP</v>
      </c>
      <c r="M119" s="254" t="str">
        <f>VLOOKUP($D119,'Participant Registration'!$X$4:$AB$28,'Participant Registration'!Z$3,0)</f>
        <v>CITIPWMP/POWERCMP</v>
      </c>
      <c r="N119" s="254" t="str">
        <f>VLOOKUP($D119,'Participant Registration'!$X$4:$AB$28,'Participant Registration'!AA$3,0)</f>
        <v>POWMETMP</v>
      </c>
      <c r="O119" s="255" t="str">
        <f>VLOOKUP($D119,'Participant Registration'!$X$4:$AB$28,'Participant Registration'!AB$3,0)</f>
        <v>POWMETMP</v>
      </c>
      <c r="P119" s="277"/>
      <c r="Q119" s="253">
        <v>-1</v>
      </c>
      <c r="R119" s="254">
        <v>-1</v>
      </c>
      <c r="S119" s="254">
        <v>-1</v>
      </c>
      <c r="T119" s="254">
        <v>-1</v>
      </c>
      <c r="U119" s="255">
        <v>-1</v>
      </c>
      <c r="V119" s="256">
        <v>-1</v>
      </c>
      <c r="W119" s="253">
        <v>-1</v>
      </c>
      <c r="X119" s="254">
        <v>-1</v>
      </c>
      <c r="Y119" s="254" t="s">
        <v>751</v>
      </c>
      <c r="Z119" s="254">
        <v>-1</v>
      </c>
      <c r="AA119" s="254">
        <v>-1</v>
      </c>
      <c r="AB119" s="254">
        <v>-1</v>
      </c>
      <c r="AC119" s="254" t="s">
        <v>751</v>
      </c>
      <c r="AD119" s="255">
        <v>-1</v>
      </c>
      <c r="AE119" s="256">
        <v>-1</v>
      </c>
      <c r="AF119" s="253">
        <v>-1</v>
      </c>
      <c r="AG119" s="254">
        <v>-1</v>
      </c>
      <c r="AH119" s="255">
        <v>-1</v>
      </c>
      <c r="AI119" s="253">
        <v>-1</v>
      </c>
      <c r="AJ119" s="254">
        <v>-1</v>
      </c>
      <c r="AK119" s="254" t="s">
        <v>751</v>
      </c>
      <c r="AL119" s="255">
        <v>-1</v>
      </c>
      <c r="AM119" s="256">
        <v>-1</v>
      </c>
      <c r="AN119" s="241"/>
      <c r="AO119" s="256">
        <v>-1</v>
      </c>
      <c r="AP119" s="266"/>
      <c r="AQ119" s="253">
        <v>-1</v>
      </c>
      <c r="AR119" s="254">
        <v>-1</v>
      </c>
      <c r="AS119" s="254" t="s">
        <v>751</v>
      </c>
      <c r="AT119" s="254">
        <v>-1</v>
      </c>
      <c r="AU119" s="254">
        <v>-1</v>
      </c>
      <c r="AV119" s="254" t="s">
        <v>751</v>
      </c>
      <c r="AW119" s="255">
        <v>-1</v>
      </c>
      <c r="AX119" s="241"/>
    </row>
    <row r="120" spans="1:50" s="91" customFormat="1" ht="30" x14ac:dyDescent="0.25">
      <c r="A120" s="372"/>
      <c r="B120" s="364"/>
      <c r="C120" s="364"/>
      <c r="D120" s="140" t="s">
        <v>278</v>
      </c>
      <c r="E120" s="100">
        <v>2</v>
      </c>
      <c r="F120" s="140" t="s">
        <v>985</v>
      </c>
      <c r="G120" s="100"/>
      <c r="H120" s="367"/>
      <c r="I120" s="78"/>
      <c r="J120" s="248" t="s">
        <v>1348</v>
      </c>
      <c r="K120" s="270"/>
      <c r="L120" s="250" t="str">
        <f>VLOOKUP($D120,'Participant Registration'!$X$4:$AB$28,'Participant Registration'!Y$3,0)</f>
        <v>AEMO</v>
      </c>
      <c r="M120" s="249" t="str">
        <f>VLOOKUP($D120,'Participant Registration'!$X$4:$AB$28,'Participant Registration'!Z$3,0)</f>
        <v>AEMO</v>
      </c>
      <c r="N120" s="249" t="str">
        <f>VLOOKUP($D120,'Participant Registration'!$X$4:$AB$28,'Participant Registration'!AA$3,0)</f>
        <v>AEMO</v>
      </c>
      <c r="O120" s="251" t="str">
        <f>VLOOKUP($D120,'Participant Registration'!$X$4:$AB$28,'Participant Registration'!AB$3,0)</f>
        <v>AEMO</v>
      </c>
      <c r="P120" s="270"/>
      <c r="Q120" s="250">
        <v>-1</v>
      </c>
      <c r="R120" s="249">
        <v>-1</v>
      </c>
      <c r="S120" s="249">
        <v>-1</v>
      </c>
      <c r="T120" s="249">
        <v>-1</v>
      </c>
      <c r="U120" s="251">
        <v>-1</v>
      </c>
      <c r="V120" s="252">
        <v>-1</v>
      </c>
      <c r="W120" s="250">
        <v>-1</v>
      </c>
      <c r="X120" s="249">
        <v>-1</v>
      </c>
      <c r="Y120" s="249">
        <v>-1</v>
      </c>
      <c r="Z120" s="249">
        <v>-1</v>
      </c>
      <c r="AA120" s="249">
        <v>-1</v>
      </c>
      <c r="AB120" s="249">
        <v>-1</v>
      </c>
      <c r="AC120" s="249">
        <v>-1</v>
      </c>
      <c r="AD120" s="251">
        <v>-1</v>
      </c>
      <c r="AE120" s="252">
        <v>-1</v>
      </c>
      <c r="AF120" s="250">
        <v>-1</v>
      </c>
      <c r="AG120" s="249">
        <v>-1</v>
      </c>
      <c r="AH120" s="251">
        <v>-1</v>
      </c>
      <c r="AI120" s="250">
        <v>-1</v>
      </c>
      <c r="AJ120" s="249">
        <v>-1</v>
      </c>
      <c r="AK120" s="249">
        <v>-1</v>
      </c>
      <c r="AL120" s="251">
        <v>-1</v>
      </c>
      <c r="AM120" s="252">
        <v>-1</v>
      </c>
      <c r="AN120" s="241"/>
      <c r="AO120" s="252">
        <v>-1</v>
      </c>
      <c r="AP120" s="266"/>
      <c r="AQ120" s="250">
        <v>-1</v>
      </c>
      <c r="AR120" s="249">
        <v>-1</v>
      </c>
      <c r="AS120" s="249">
        <v>-1</v>
      </c>
      <c r="AT120" s="249">
        <v>-1</v>
      </c>
      <c r="AU120" s="249">
        <v>-1</v>
      </c>
      <c r="AV120" s="249">
        <v>-1</v>
      </c>
      <c r="AW120" s="251">
        <v>-1</v>
      </c>
      <c r="AX120" s="241"/>
    </row>
    <row r="121" spans="1:50" s="91" customFormat="1" ht="45.75" thickBot="1" x14ac:dyDescent="0.3">
      <c r="A121" s="373"/>
      <c r="B121" s="365"/>
      <c r="C121" s="365"/>
      <c r="D121" s="141" t="s">
        <v>952</v>
      </c>
      <c r="E121" s="102">
        <v>3</v>
      </c>
      <c r="F121" s="141" t="s">
        <v>1090</v>
      </c>
      <c r="G121" s="102"/>
      <c r="H121" s="368"/>
      <c r="I121" s="113"/>
      <c r="J121" s="298"/>
      <c r="K121" s="276"/>
      <c r="L121" s="257" t="str">
        <f>VLOOKUP($D121,'Participant Registration'!$X$4:$AB$28,'Participant Registration'!Y$3,0)</f>
        <v>POWMETMP/ETSAPMP</v>
      </c>
      <c r="M121" s="258" t="str">
        <f>VLOOKUP($D121,'Participant Registration'!$X$4:$AB$28,'Participant Registration'!Z$3,0)</f>
        <v>CITIPWMP/POWERCMP</v>
      </c>
      <c r="N121" s="258" t="str">
        <f>VLOOKUP($D121,'Participant Registration'!$X$4:$AB$28,'Participant Registration'!AA$3,0)</f>
        <v>POWMETMP</v>
      </c>
      <c r="O121" s="259" t="str">
        <f>VLOOKUP($D121,'Participant Registration'!$X$4:$AB$28,'Participant Registration'!AB$3,0)</f>
        <v>POWMETMP</v>
      </c>
      <c r="P121" s="276"/>
      <c r="Q121" s="257">
        <v>-1</v>
      </c>
      <c r="R121" s="258">
        <v>-1</v>
      </c>
      <c r="S121" s="258">
        <v>-1</v>
      </c>
      <c r="T121" s="258">
        <v>-1</v>
      </c>
      <c r="U121" s="259">
        <v>-1</v>
      </c>
      <c r="V121" s="260">
        <v>-1</v>
      </c>
      <c r="W121" s="257">
        <v>-1</v>
      </c>
      <c r="X121" s="258">
        <v>-1</v>
      </c>
      <c r="Y121" s="258" t="s">
        <v>751</v>
      </c>
      <c r="Z121" s="258">
        <v>-1</v>
      </c>
      <c r="AA121" s="258">
        <v>-1</v>
      </c>
      <c r="AB121" s="258">
        <v>-1</v>
      </c>
      <c r="AC121" s="258" t="s">
        <v>751</v>
      </c>
      <c r="AD121" s="259">
        <v>-1</v>
      </c>
      <c r="AE121" s="260">
        <v>-1</v>
      </c>
      <c r="AF121" s="257">
        <v>-1</v>
      </c>
      <c r="AG121" s="258">
        <v>-1</v>
      </c>
      <c r="AH121" s="259">
        <v>-1</v>
      </c>
      <c r="AI121" s="257">
        <v>-1</v>
      </c>
      <c r="AJ121" s="258">
        <v>-1</v>
      </c>
      <c r="AK121" s="258" t="s">
        <v>751</v>
      </c>
      <c r="AL121" s="259">
        <v>-1</v>
      </c>
      <c r="AM121" s="260">
        <v>-1</v>
      </c>
      <c r="AN121" s="241"/>
      <c r="AO121" s="260">
        <v>-1</v>
      </c>
      <c r="AP121" s="266"/>
      <c r="AQ121" s="257">
        <v>-1</v>
      </c>
      <c r="AR121" s="258">
        <v>-1</v>
      </c>
      <c r="AS121" s="258" t="s">
        <v>751</v>
      </c>
      <c r="AT121" s="258">
        <v>-1</v>
      </c>
      <c r="AU121" s="258">
        <v>-1</v>
      </c>
      <c r="AV121" s="258" t="s">
        <v>751</v>
      </c>
      <c r="AW121" s="259">
        <v>-1</v>
      </c>
      <c r="AX121" s="241"/>
    </row>
    <row r="122" spans="1:50" s="91" customFormat="1" ht="15.75" thickBot="1" x14ac:dyDescent="0.3">
      <c r="A122" s="61"/>
      <c r="B122" s="54"/>
      <c r="C122" s="61"/>
      <c r="D122" s="116"/>
      <c r="E122" s="67"/>
      <c r="F122" s="67"/>
      <c r="G122" s="67"/>
      <c r="H122" s="54"/>
      <c r="I122" s="54"/>
      <c r="J122" s="346"/>
      <c r="K122" s="270"/>
      <c r="L122" s="250"/>
      <c r="M122" s="249"/>
      <c r="N122" s="249"/>
      <c r="O122" s="251"/>
      <c r="P122" s="270"/>
      <c r="Q122" s="250"/>
      <c r="R122" s="249"/>
      <c r="S122" s="249"/>
      <c r="T122" s="249"/>
      <c r="U122" s="251"/>
      <c r="V122" s="252"/>
      <c r="W122" s="250"/>
      <c r="X122" s="249"/>
      <c r="Y122" s="249"/>
      <c r="Z122" s="249"/>
      <c r="AA122" s="249"/>
      <c r="AB122" s="249"/>
      <c r="AC122" s="249"/>
      <c r="AD122" s="251"/>
      <c r="AE122" s="252"/>
      <c r="AF122" s="250"/>
      <c r="AG122" s="249"/>
      <c r="AH122" s="251"/>
      <c r="AI122" s="250"/>
      <c r="AJ122" s="249"/>
      <c r="AK122" s="249"/>
      <c r="AL122" s="251"/>
      <c r="AM122" s="252"/>
      <c r="AN122" s="241"/>
      <c r="AO122" s="252"/>
      <c r="AP122" s="266"/>
      <c r="AQ122" s="250"/>
      <c r="AR122" s="249"/>
      <c r="AS122" s="249"/>
      <c r="AT122" s="249"/>
      <c r="AU122" s="249"/>
      <c r="AV122" s="249"/>
      <c r="AW122" s="251"/>
      <c r="AX122" s="241"/>
    </row>
    <row r="123" spans="1:50" s="91" customFormat="1" ht="45" x14ac:dyDescent="0.25">
      <c r="A123" s="371" t="s">
        <v>1092</v>
      </c>
      <c r="B123" s="363" t="s">
        <v>1094</v>
      </c>
      <c r="C123" s="363" t="s">
        <v>671</v>
      </c>
      <c r="D123" s="137" t="s">
        <v>939</v>
      </c>
      <c r="E123" s="101">
        <v>1</v>
      </c>
      <c r="F123" s="137" t="s">
        <v>972</v>
      </c>
      <c r="G123" s="101" t="s">
        <v>925</v>
      </c>
      <c r="H123" s="366" t="s">
        <v>1006</v>
      </c>
      <c r="I123" s="334" t="s">
        <v>1128</v>
      </c>
      <c r="J123" s="297" t="s">
        <v>1349</v>
      </c>
      <c r="K123" s="277"/>
      <c r="L123" s="253" t="str">
        <f>VLOOKUP($D123,'Participant Registration'!$X$4:$AB$28,'Participant Registration'!Y$3,0)</f>
        <v>UMPLP</v>
      </c>
      <c r="M123" s="254" t="str">
        <f>VLOOKUP($D123,'Participant Registration'!$X$4:$AB$28,'Participant Registration'!Z$3,0)</f>
        <v>CITIPP/POWCP</v>
      </c>
      <c r="N123" s="254" t="str">
        <f>VLOOKUP($D123,'Participant Registration'!$X$4:$AB$28,'Participant Registration'!AA$3,0)</f>
        <v>MISSING</v>
      </c>
      <c r="O123" s="255" t="str">
        <f>VLOOKUP($D123,'Participant Registration'!$X$4:$AB$28,'Participant Registration'!AB$3,0)</f>
        <v>MISSING</v>
      </c>
      <c r="P123" s="277"/>
      <c r="Q123" s="253">
        <v>-1</v>
      </c>
      <c r="R123" s="254">
        <v>-1</v>
      </c>
      <c r="S123" s="254">
        <v>-1</v>
      </c>
      <c r="T123" s="254">
        <v>-1</v>
      </c>
      <c r="U123" s="255">
        <v>-1</v>
      </c>
      <c r="V123" s="256">
        <v>-1</v>
      </c>
      <c r="W123" s="253" t="s">
        <v>751</v>
      </c>
      <c r="X123" s="254">
        <v>-1</v>
      </c>
      <c r="Y123" s="254">
        <v>-1</v>
      </c>
      <c r="Z123" s="254">
        <v>-1</v>
      </c>
      <c r="AA123" s="254" t="s">
        <v>751</v>
      </c>
      <c r="AB123" s="254">
        <v>-1</v>
      </c>
      <c r="AC123" s="254">
        <v>-1</v>
      </c>
      <c r="AD123" s="255">
        <v>-1</v>
      </c>
      <c r="AE123" s="256">
        <v>-1</v>
      </c>
      <c r="AF123" s="253">
        <v>-1</v>
      </c>
      <c r="AG123" s="254">
        <v>-1</v>
      </c>
      <c r="AH123" s="255">
        <v>-1</v>
      </c>
      <c r="AI123" s="253" t="s">
        <v>751</v>
      </c>
      <c r="AJ123" s="254">
        <v>-1</v>
      </c>
      <c r="AK123" s="254">
        <v>-1</v>
      </c>
      <c r="AL123" s="255">
        <v>-1</v>
      </c>
      <c r="AM123" s="256">
        <v>-1</v>
      </c>
      <c r="AN123" s="241"/>
      <c r="AO123" s="256">
        <v>-1</v>
      </c>
      <c r="AP123" s="266"/>
      <c r="AQ123" s="253" t="s">
        <v>751</v>
      </c>
      <c r="AR123" s="254">
        <v>-1</v>
      </c>
      <c r="AS123" s="254">
        <v>-1</v>
      </c>
      <c r="AT123" s="254">
        <v>-1</v>
      </c>
      <c r="AU123" s="254" t="s">
        <v>751</v>
      </c>
      <c r="AV123" s="254">
        <v>-1</v>
      </c>
      <c r="AW123" s="255">
        <v>-1</v>
      </c>
      <c r="AX123" s="241"/>
    </row>
    <row r="124" spans="1:50" s="91" customFormat="1" ht="30" x14ac:dyDescent="0.25">
      <c r="A124" s="372"/>
      <c r="B124" s="364"/>
      <c r="C124" s="364"/>
      <c r="D124" s="140" t="s">
        <v>278</v>
      </c>
      <c r="E124" s="100">
        <v>2</v>
      </c>
      <c r="F124" s="140" t="s">
        <v>987</v>
      </c>
      <c r="G124" s="100"/>
      <c r="H124" s="367"/>
      <c r="I124" s="78"/>
      <c r="J124" s="248" t="s">
        <v>1350</v>
      </c>
      <c r="K124" s="270"/>
      <c r="L124" s="250" t="str">
        <f>VLOOKUP($D124,'Participant Registration'!$X$4:$AB$28,'Participant Registration'!Y$3,0)</f>
        <v>AEMO</v>
      </c>
      <c r="M124" s="249" t="str">
        <f>VLOOKUP($D124,'Participant Registration'!$X$4:$AB$28,'Participant Registration'!Z$3,0)</f>
        <v>AEMO</v>
      </c>
      <c r="N124" s="249" t="str">
        <f>VLOOKUP($D124,'Participant Registration'!$X$4:$AB$28,'Participant Registration'!AA$3,0)</f>
        <v>AEMO</v>
      </c>
      <c r="O124" s="251" t="str">
        <f>VLOOKUP($D124,'Participant Registration'!$X$4:$AB$28,'Participant Registration'!AB$3,0)</f>
        <v>AEMO</v>
      </c>
      <c r="P124" s="270"/>
      <c r="Q124" s="250">
        <v>-1</v>
      </c>
      <c r="R124" s="249">
        <v>-1</v>
      </c>
      <c r="S124" s="249">
        <v>-1</v>
      </c>
      <c r="T124" s="249">
        <v>-1</v>
      </c>
      <c r="U124" s="251">
        <v>-1</v>
      </c>
      <c r="V124" s="252">
        <v>-1</v>
      </c>
      <c r="W124" s="250">
        <v>-1</v>
      </c>
      <c r="X124" s="249">
        <v>-1</v>
      </c>
      <c r="Y124" s="249">
        <v>-1</v>
      </c>
      <c r="Z124" s="249">
        <v>-1</v>
      </c>
      <c r="AA124" s="249">
        <v>-1</v>
      </c>
      <c r="AB124" s="249">
        <v>-1</v>
      </c>
      <c r="AC124" s="249">
        <v>-1</v>
      </c>
      <c r="AD124" s="251">
        <v>-1</v>
      </c>
      <c r="AE124" s="252">
        <v>-1</v>
      </c>
      <c r="AF124" s="250">
        <v>-1</v>
      </c>
      <c r="AG124" s="249">
        <v>-1</v>
      </c>
      <c r="AH124" s="251">
        <v>-1</v>
      </c>
      <c r="AI124" s="250">
        <v>-1</v>
      </c>
      <c r="AJ124" s="249">
        <v>-1</v>
      </c>
      <c r="AK124" s="249">
        <v>-1</v>
      </c>
      <c r="AL124" s="251">
        <v>-1</v>
      </c>
      <c r="AM124" s="252">
        <v>-1</v>
      </c>
      <c r="AN124" s="241"/>
      <c r="AO124" s="252">
        <v>-1</v>
      </c>
      <c r="AP124" s="266"/>
      <c r="AQ124" s="250">
        <v>-1</v>
      </c>
      <c r="AR124" s="249">
        <v>-1</v>
      </c>
      <c r="AS124" s="249">
        <v>-1</v>
      </c>
      <c r="AT124" s="249">
        <v>-1</v>
      </c>
      <c r="AU124" s="249">
        <v>-1</v>
      </c>
      <c r="AV124" s="249">
        <v>-1</v>
      </c>
      <c r="AW124" s="251">
        <v>-1</v>
      </c>
      <c r="AX124" s="241"/>
    </row>
    <row r="125" spans="1:50" s="91" customFormat="1" ht="30.75" thickBot="1" x14ac:dyDescent="0.3">
      <c r="A125" s="373"/>
      <c r="B125" s="365"/>
      <c r="C125" s="365"/>
      <c r="D125" s="141" t="s">
        <v>939</v>
      </c>
      <c r="E125" s="102">
        <v>3</v>
      </c>
      <c r="F125" s="141" t="s">
        <v>996</v>
      </c>
      <c r="G125" s="102"/>
      <c r="H125" s="368"/>
      <c r="I125" s="113"/>
      <c r="J125" s="298"/>
      <c r="K125" s="276"/>
      <c r="L125" s="257" t="str">
        <f>VLOOKUP($D125,'Participant Registration'!$X$4:$AB$28,'Participant Registration'!Y$3,0)</f>
        <v>UMPLP</v>
      </c>
      <c r="M125" s="258" t="str">
        <f>VLOOKUP($D125,'Participant Registration'!$X$4:$AB$28,'Participant Registration'!Z$3,0)</f>
        <v>CITIPP/POWCP</v>
      </c>
      <c r="N125" s="258" t="str">
        <f>VLOOKUP($D125,'Participant Registration'!$X$4:$AB$28,'Participant Registration'!AA$3,0)</f>
        <v>MISSING</v>
      </c>
      <c r="O125" s="259" t="str">
        <f>VLOOKUP($D125,'Participant Registration'!$X$4:$AB$28,'Participant Registration'!AB$3,0)</f>
        <v>MISSING</v>
      </c>
      <c r="P125" s="276"/>
      <c r="Q125" s="257">
        <v>-1</v>
      </c>
      <c r="R125" s="258">
        <v>-1</v>
      </c>
      <c r="S125" s="258">
        <v>-1</v>
      </c>
      <c r="T125" s="258">
        <v>-1</v>
      </c>
      <c r="U125" s="259">
        <v>-1</v>
      </c>
      <c r="V125" s="260">
        <v>-1</v>
      </c>
      <c r="W125" s="257" t="s">
        <v>751</v>
      </c>
      <c r="X125" s="258">
        <v>-1</v>
      </c>
      <c r="Y125" s="258">
        <v>-1</v>
      </c>
      <c r="Z125" s="258">
        <v>-1</v>
      </c>
      <c r="AA125" s="258" t="s">
        <v>751</v>
      </c>
      <c r="AB125" s="258">
        <v>-1</v>
      </c>
      <c r="AC125" s="258">
        <v>-1</v>
      </c>
      <c r="AD125" s="259">
        <v>-1</v>
      </c>
      <c r="AE125" s="260">
        <v>-1</v>
      </c>
      <c r="AF125" s="257">
        <v>-1</v>
      </c>
      <c r="AG125" s="258">
        <v>-1</v>
      </c>
      <c r="AH125" s="259">
        <v>-1</v>
      </c>
      <c r="AI125" s="257" t="s">
        <v>751</v>
      </c>
      <c r="AJ125" s="258">
        <v>-1</v>
      </c>
      <c r="AK125" s="258">
        <v>-1</v>
      </c>
      <c r="AL125" s="259">
        <v>-1</v>
      </c>
      <c r="AM125" s="260">
        <v>-1</v>
      </c>
      <c r="AN125" s="241"/>
      <c r="AO125" s="260">
        <v>-1</v>
      </c>
      <c r="AP125" s="266"/>
      <c r="AQ125" s="257" t="s">
        <v>751</v>
      </c>
      <c r="AR125" s="258">
        <v>-1</v>
      </c>
      <c r="AS125" s="258">
        <v>-1</v>
      </c>
      <c r="AT125" s="258">
        <v>-1</v>
      </c>
      <c r="AU125" s="258" t="s">
        <v>751</v>
      </c>
      <c r="AV125" s="258">
        <v>-1</v>
      </c>
      <c r="AW125" s="259">
        <v>-1</v>
      </c>
      <c r="AX125" s="241"/>
    </row>
    <row r="126" spans="1:50" s="91" customFormat="1" ht="15.75" thickBot="1" x14ac:dyDescent="0.3">
      <c r="A126" s="61"/>
      <c r="B126" s="54"/>
      <c r="C126" s="61"/>
      <c r="D126" s="116"/>
      <c r="E126" s="67"/>
      <c r="F126" s="67"/>
      <c r="G126" s="67"/>
      <c r="H126" s="54"/>
      <c r="I126" s="54"/>
      <c r="J126" s="346"/>
      <c r="K126" s="270"/>
      <c r="L126" s="250"/>
      <c r="M126" s="249"/>
      <c r="N126" s="249"/>
      <c r="O126" s="251"/>
      <c r="P126" s="270"/>
      <c r="Q126" s="250"/>
      <c r="R126" s="249"/>
      <c r="S126" s="249"/>
      <c r="T126" s="249"/>
      <c r="U126" s="251"/>
      <c r="V126" s="252"/>
      <c r="W126" s="250"/>
      <c r="X126" s="249"/>
      <c r="Y126" s="249"/>
      <c r="Z126" s="249"/>
      <c r="AA126" s="249"/>
      <c r="AB126" s="249"/>
      <c r="AC126" s="249"/>
      <c r="AD126" s="251"/>
      <c r="AE126" s="252"/>
      <c r="AF126" s="250"/>
      <c r="AG126" s="249"/>
      <c r="AH126" s="251"/>
      <c r="AI126" s="250"/>
      <c r="AJ126" s="249"/>
      <c r="AK126" s="249"/>
      <c r="AL126" s="251"/>
      <c r="AM126" s="252"/>
      <c r="AN126" s="241"/>
      <c r="AO126" s="252"/>
      <c r="AP126" s="266"/>
      <c r="AQ126" s="250"/>
      <c r="AR126" s="249"/>
      <c r="AS126" s="249"/>
      <c r="AT126" s="249"/>
      <c r="AU126" s="249"/>
      <c r="AV126" s="249"/>
      <c r="AW126" s="251"/>
      <c r="AX126" s="241"/>
    </row>
    <row r="127" spans="1:50" s="91" customFormat="1" ht="30.75" thickBot="1" x14ac:dyDescent="0.3">
      <c r="A127" s="107" t="s">
        <v>1124</v>
      </c>
      <c r="B127" s="123" t="s">
        <v>1125</v>
      </c>
      <c r="C127" s="123" t="s">
        <v>673</v>
      </c>
      <c r="D127" s="150" t="s">
        <v>943</v>
      </c>
      <c r="E127" s="124">
        <v>1</v>
      </c>
      <c r="F127" s="150" t="s">
        <v>986</v>
      </c>
      <c r="G127" s="124" t="s">
        <v>925</v>
      </c>
      <c r="H127" s="164" t="s">
        <v>1006</v>
      </c>
      <c r="I127" s="162" t="s">
        <v>1128</v>
      </c>
      <c r="J127" s="348" t="s">
        <v>1351</v>
      </c>
      <c r="K127" s="352"/>
      <c r="L127" s="280" t="str">
        <f>VLOOKUP($D127,'Participant Registration'!$X$4:$AB$28,'Participant Registration'!Y$3,0)</f>
        <v>AGLE</v>
      </c>
      <c r="M127" s="281" t="str">
        <f>VLOOKUP($D127,'Participant Registration'!$X$4:$AB$28,'Participant Registration'!Z$3,0)</f>
        <v>SOLARIS</v>
      </c>
      <c r="N127" s="281" t="str">
        <f>VLOOKUP($D127,'Participant Registration'!$X$4:$AB$28,'Participant Registration'!AA$3,0)</f>
        <v>AURORA</v>
      </c>
      <c r="O127" s="278" t="str">
        <f>VLOOKUP($D127,'Participant Registration'!$X$4:$AB$28,'Participant Registration'!AB$3,0)</f>
        <v>MISSING</v>
      </c>
      <c r="P127" s="353"/>
      <c r="Q127" s="280" t="s">
        <v>751</v>
      </c>
      <c r="R127" s="281">
        <v>-1</v>
      </c>
      <c r="S127" s="281">
        <v>-1</v>
      </c>
      <c r="T127" s="281" t="s">
        <v>751</v>
      </c>
      <c r="U127" s="278">
        <v>-1</v>
      </c>
      <c r="V127" s="282" t="s">
        <v>10</v>
      </c>
      <c r="W127" s="280">
        <v>-1</v>
      </c>
      <c r="X127" s="281">
        <v>-1</v>
      </c>
      <c r="Y127" s="281">
        <v>-1</v>
      </c>
      <c r="Z127" s="281">
        <v>-1</v>
      </c>
      <c r="AA127" s="281">
        <v>-1</v>
      </c>
      <c r="AB127" s="281">
        <v>-1</v>
      </c>
      <c r="AC127" s="281">
        <v>-1</v>
      </c>
      <c r="AD127" s="278">
        <v>-1</v>
      </c>
      <c r="AE127" s="282">
        <v>-1</v>
      </c>
      <c r="AF127" s="280">
        <v>-1</v>
      </c>
      <c r="AG127" s="281">
        <v>-1</v>
      </c>
      <c r="AH127" s="278">
        <v>-1</v>
      </c>
      <c r="AI127" s="280">
        <v>-1</v>
      </c>
      <c r="AJ127" s="281">
        <v>-1</v>
      </c>
      <c r="AK127" s="281">
        <v>-1</v>
      </c>
      <c r="AL127" s="278">
        <v>-1</v>
      </c>
      <c r="AM127" s="282">
        <v>-1</v>
      </c>
      <c r="AN127" s="241"/>
      <c r="AO127" s="282" t="s">
        <v>751</v>
      </c>
      <c r="AP127" s="266"/>
      <c r="AQ127" s="280">
        <v>-1</v>
      </c>
      <c r="AR127" s="281">
        <v>-1</v>
      </c>
      <c r="AS127" s="281">
        <v>-1</v>
      </c>
      <c r="AT127" s="281">
        <v>-1</v>
      </c>
      <c r="AU127" s="281">
        <v>-1</v>
      </c>
      <c r="AV127" s="281">
        <v>-1</v>
      </c>
      <c r="AW127" s="278">
        <v>-1</v>
      </c>
      <c r="AX127" s="241"/>
    </row>
    <row r="128" spans="1:50" s="91" customFormat="1" x14ac:dyDescent="0.25">
      <c r="A128" s="264"/>
      <c r="B128" s="264"/>
      <c r="C128" s="264"/>
      <c r="D128" s="264"/>
      <c r="E128" s="264"/>
      <c r="H128" s="264"/>
      <c r="J128" s="261"/>
      <c r="K128" s="270"/>
      <c r="L128" s="261"/>
      <c r="M128" s="261"/>
      <c r="N128" s="261"/>
      <c r="O128" s="261"/>
      <c r="P128" s="270"/>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1"/>
      <c r="AO128" s="249"/>
      <c r="AP128" s="266"/>
      <c r="AQ128" s="249"/>
      <c r="AR128" s="249"/>
      <c r="AS128" s="249"/>
      <c r="AT128" s="249"/>
      <c r="AU128" s="249"/>
      <c r="AV128" s="249"/>
      <c r="AW128" s="249"/>
      <c r="AX128" s="241"/>
    </row>
  </sheetData>
  <mergeCells count="89">
    <mergeCell ref="AQ1:AW1"/>
    <mergeCell ref="Q1:U1"/>
    <mergeCell ref="W1:AD1"/>
    <mergeCell ref="AF1:AH1"/>
    <mergeCell ref="AI1:AL1"/>
    <mergeCell ref="L1:O1"/>
    <mergeCell ref="A4:A7"/>
    <mergeCell ref="A9:A13"/>
    <mergeCell ref="C4:C7"/>
    <mergeCell ref="C9:C13"/>
    <mergeCell ref="A123:A125"/>
    <mergeCell ref="A96:A97"/>
    <mergeCell ref="A99:A103"/>
    <mergeCell ref="A113:A117"/>
    <mergeCell ref="A119:A121"/>
    <mergeCell ref="B56:B58"/>
    <mergeCell ref="A56:A58"/>
    <mergeCell ref="A40:A43"/>
    <mergeCell ref="A36:A38"/>
    <mergeCell ref="A15:A18"/>
    <mergeCell ref="A27:A30"/>
    <mergeCell ref="A32:A34"/>
    <mergeCell ref="H36:H38"/>
    <mergeCell ref="H40:H43"/>
    <mergeCell ref="C96:C97"/>
    <mergeCell ref="C99:C103"/>
    <mergeCell ref="B40:B43"/>
    <mergeCell ref="C56:C58"/>
    <mergeCell ref="H56:H58"/>
    <mergeCell ref="B60:B65"/>
    <mergeCell ref="C60:C65"/>
    <mergeCell ref="H60:H65"/>
    <mergeCell ref="H99:H103"/>
    <mergeCell ref="B96:B97"/>
    <mergeCell ref="B99:B103"/>
    <mergeCell ref="C40:C43"/>
    <mergeCell ref="C36:C38"/>
    <mergeCell ref="B36:B38"/>
    <mergeCell ref="H4:H7"/>
    <mergeCell ref="H9:H13"/>
    <mergeCell ref="H20:H25"/>
    <mergeCell ref="B32:B34"/>
    <mergeCell ref="H32:H34"/>
    <mergeCell ref="B4:B7"/>
    <mergeCell ref="B9:B13"/>
    <mergeCell ref="B15:B18"/>
    <mergeCell ref="H15:H18"/>
    <mergeCell ref="B27:B30"/>
    <mergeCell ref="H27:H30"/>
    <mergeCell ref="C27:C30"/>
    <mergeCell ref="C15:C18"/>
    <mergeCell ref="C32:C34"/>
    <mergeCell ref="A20:A25"/>
    <mergeCell ref="C20:C25"/>
    <mergeCell ref="B20:B25"/>
    <mergeCell ref="A45:A49"/>
    <mergeCell ref="C45:C49"/>
    <mergeCell ref="H45:H49"/>
    <mergeCell ref="A51:A54"/>
    <mergeCell ref="C51:C54"/>
    <mergeCell ref="H51:H54"/>
    <mergeCell ref="B45:B49"/>
    <mergeCell ref="B51:B54"/>
    <mergeCell ref="A67:A70"/>
    <mergeCell ref="H67:H70"/>
    <mergeCell ref="C67:C70"/>
    <mergeCell ref="B67:B70"/>
    <mergeCell ref="A60:A65"/>
    <mergeCell ref="A72:A75"/>
    <mergeCell ref="C72:C75"/>
    <mergeCell ref="B72:B75"/>
    <mergeCell ref="H72:H75"/>
    <mergeCell ref="A79:A82"/>
    <mergeCell ref="B79:B82"/>
    <mergeCell ref="H79:H82"/>
    <mergeCell ref="H96:H97"/>
    <mergeCell ref="H113:H117"/>
    <mergeCell ref="B113:B117"/>
    <mergeCell ref="A90:A94"/>
    <mergeCell ref="C90:C94"/>
    <mergeCell ref="B90:B94"/>
    <mergeCell ref="H90:H94"/>
    <mergeCell ref="C113:C117"/>
    <mergeCell ref="B119:B121"/>
    <mergeCell ref="H119:H121"/>
    <mergeCell ref="B123:B125"/>
    <mergeCell ref="H123:H125"/>
    <mergeCell ref="C119:C121"/>
    <mergeCell ref="C123:C125"/>
  </mergeCells>
  <conditionalFormatting sqref="Q4:AM128 AQ4:AW128">
    <cfRule type="cellIs" dxfId="6" priority="106" operator="equal">
      <formula>-1</formula>
    </cfRule>
  </conditionalFormatting>
  <conditionalFormatting sqref="Q4:AM127 AQ4:AW127">
    <cfRule type="cellIs" dxfId="5" priority="105" operator="equal">
      <formula>"N"</formula>
    </cfRule>
  </conditionalFormatting>
  <conditionalFormatting sqref="AO128">
    <cfRule type="cellIs" dxfId="4" priority="6" operator="equal">
      <formula>-1</formula>
    </cfRule>
  </conditionalFormatting>
  <conditionalFormatting sqref="AO4:AO127">
    <cfRule type="cellIs" dxfId="3" priority="4" operator="equal">
      <formula>-1</formula>
    </cfRule>
  </conditionalFormatting>
  <conditionalFormatting sqref="AO4:AO127">
    <cfRule type="cellIs" dxfId="2" priority="3" operator="equal">
      <formula>"N"</formula>
    </cfRule>
  </conditionalFormatting>
  <hyperlinks>
    <hyperlink ref="H4:H7" location="Prerequisites!A35:L36" display="INDT_PRE_06"/>
    <hyperlink ref="H9:H13" location="Prerequisites!A35:L36" display="INDT_PRE_06"/>
    <hyperlink ref="I9" location="'CATS and WIGS'!A53:G56" display="CATS and WIGS"/>
    <hyperlink ref="I15" location="'CATS and WIGS'!A87:G87" display="CATS and WIGS"/>
    <hyperlink ref="I20" location="'CATS and WIGS'!A89:G89" display="CATS and WIGS"/>
    <hyperlink ref="I27" location="'CATS and WIGS'!A90:G90" display="CATS and WIGS"/>
    <hyperlink ref="I32" location="'CATS and WIGS'!A23:G23" display="CATS and WIGS"/>
    <hyperlink ref="I36" location="'CATS and WIGS'!A24:G24" display="CATS and WIGS"/>
    <hyperlink ref="I4" location="'CATS and WIGS'!A13:G13" display="CATS and WIGS"/>
    <hyperlink ref="I5" location="'CATS and WIGS'!A10:G10" display="CATS and WIGS"/>
    <hyperlink ref="I40" location="'CATS and WIGS'!A16:G16" display="CATS and WIGS"/>
    <hyperlink ref="I45" location="'CATS and WIGS'!A73:G75" display="CATS and WIGS"/>
    <hyperlink ref="I51" location="'CATS and WIGS'!A33:G34" display="CATS and WIGS"/>
    <hyperlink ref="I56" location="'CATS and WIGS'!A31:G32" display="CATS and WIGS"/>
    <hyperlink ref="I60" location="'CATS and WIGS'!A36:G36" display="CATS and WIGS"/>
    <hyperlink ref="I67" location="'CATS and WIGS'!A69:G71" display="CATS and WIGS"/>
    <hyperlink ref="I72" location="'CATS and WIGS'!A74:G74" display="CATS and WIGS"/>
    <hyperlink ref="I77" location="'CATS and WIGS'!A72:G72" display="CATS and WIGS"/>
    <hyperlink ref="I79" location="'CATS and WIGS'!A25:G26" display="CATS and WIGS"/>
    <hyperlink ref="I80" location="'CATS and WIGS'!A29:G29" display="CATS and WIGS"/>
    <hyperlink ref="I81" location="'CATS and WIGS'!A61:G62" display="CATS and WIGS"/>
    <hyperlink ref="I82" location="'CATS and WIGS'!A47:G47" display="CATS and WIGS"/>
    <hyperlink ref="I84" location="'CATS and WIGS'!A94:G94" display="CATS and WIGS"/>
    <hyperlink ref="I86" location="'CATS and WIGS'!A15:G15" display="CATS and WIGS"/>
    <hyperlink ref="I88" location="'CATS and WIGS'!A27:G27" display="CATS and WIGS"/>
    <hyperlink ref="I90" location="'CATS and WIGS'!A98:G98" display="CATS and WIGS"/>
    <hyperlink ref="I99" location="'CATS and WIGS'!A12:G13" display="CATS and WIGS"/>
    <hyperlink ref="I105" location="'CATS and WIGS'!A12:G13" display="CATS and WIGS"/>
    <hyperlink ref="I113" location="'CATS and WIGS'!A87:G87" display="CATS and WIGS"/>
    <hyperlink ref="I119" location="'CATS and WIGS'!A51:G51" display="CATS and WIGS"/>
    <hyperlink ref="I123" location="'CATS and WIGS'!A69:G69" display="CATS and WIGS"/>
    <hyperlink ref="I127" location="'CATS and WIGS'!A69:G69" display="CATS and WIGS"/>
    <hyperlink ref="H15:H18" location="Prerequisites!A35:L36" display="INDT_PRE_06"/>
    <hyperlink ref="H20:H25" location="Prerequisites!A35:L36" display="INDT_PRE_06"/>
    <hyperlink ref="H27:H30" location="Prerequisites!A35:L36" display="INDT_PRE_06"/>
    <hyperlink ref="H32:H34" location="Prerequisites!A38:L39" display="INDT_PRE_07"/>
    <hyperlink ref="H36:H38" location="Prerequisites!A41:L42" display="INDT_PRE_08"/>
    <hyperlink ref="H40:H43" location="Prerequisites!A32:L33" display="INDT_PRE_05"/>
    <hyperlink ref="H45:H49" location="Prerequisites!A32:L33" display="INDT_PRE_05"/>
    <hyperlink ref="H67:H70" location="Prerequisites!A25:L30" display="INDT_PRE_04"/>
    <hyperlink ref="H72:H75" location="Prerequisites!A12:L16" display="INDT_PRE_02"/>
    <hyperlink ref="H77" location="Prerequisites!A32:L33" display="INDT_PRE_05"/>
    <hyperlink ref="H84" location="Prerequisites!A32:L33" display="INDT_PRE_05"/>
    <hyperlink ref="H79:H82" location="Prerequisites!A35:L36" display="INDT_PRE_06"/>
    <hyperlink ref="H86" location="Prerequisites!A35:L36" display="INDT_PRE_06"/>
    <hyperlink ref="H96:H97" location="Prerequisites!A35:L36" display="INDT_PRE_06"/>
    <hyperlink ref="H107" location="Prerequisites!A35:L36" display="INDT_PRE_06"/>
    <hyperlink ref="H109" location="Prerequisites!A35:L36" display="INDT_PRE_06"/>
    <hyperlink ref="H111" location="Prerequisites!A35:L36" display="INDT_PRE_06"/>
    <hyperlink ref="H113:H117" location="Prerequisites!A35:L36" display="INDT_PRE_06"/>
    <hyperlink ref="H119:H121" location="Prerequisites!A35:L36" display="INDT_PRE_06"/>
    <hyperlink ref="H123:H125" location="Prerequisites!A25:L30" display="INDT_PRE_04"/>
    <hyperlink ref="H127" location="Prerequisites!A25:L30" display="INDT_PRE_04"/>
    <hyperlink ref="H99:H103" location="Prerequisites!A44:M45" display="INDT_PRE_09"/>
    <hyperlink ref="H105" location="Prerequisites!A44:M45" display="INDT_PRE_09"/>
    <hyperlink ref="AY1" location="REFERENCES!A1" display="Back to Reference"/>
  </hyperlink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'Participant Test Partners'!$O$2:$O$6</xm:f>
          </x14:formula1>
          <xm:sqref>Q4:AM127 AO4:AO127 AQ4:AW127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workbookViewId="0"/>
  </sheetViews>
  <sheetFormatPr defaultRowHeight="15" x14ac:dyDescent="0.25"/>
  <cols>
    <col min="1" max="1" width="15" style="186" customWidth="1"/>
    <col min="2" max="2" width="67.28515625" style="186" customWidth="1"/>
    <col min="3" max="3" width="11.85546875" style="186" customWidth="1"/>
    <col min="4" max="4" width="15.28515625" style="186" customWidth="1"/>
    <col min="5" max="5" width="9.5703125" style="186" customWidth="1"/>
    <col min="6" max="6" width="9.140625" style="186"/>
    <col min="7" max="9" width="10.140625" style="186" bestFit="1" customWidth="1"/>
    <col min="10" max="11" width="9.140625" style="186"/>
    <col min="12" max="13" width="7.42578125" style="186" bestFit="1" customWidth="1"/>
    <col min="14" max="19" width="9.140625" style="186"/>
    <col min="20" max="16384" width="9.140625" style="190"/>
  </cols>
  <sheetData>
    <row r="1" spans="1:28" x14ac:dyDescent="0.25">
      <c r="A1" s="189"/>
      <c r="B1" s="189"/>
      <c r="C1" s="189"/>
      <c r="D1" s="301"/>
      <c r="E1" s="189"/>
      <c r="F1" s="301"/>
      <c r="G1" s="311" t="s">
        <v>1352</v>
      </c>
      <c r="H1" s="311" t="s">
        <v>1353</v>
      </c>
      <c r="I1" s="311" t="s">
        <v>1354</v>
      </c>
      <c r="J1" s="311" t="s">
        <v>1355</v>
      </c>
      <c r="K1" s="311" t="s">
        <v>1356</v>
      </c>
      <c r="L1" s="311"/>
      <c r="M1" s="311"/>
      <c r="N1" s="311" t="s">
        <v>1352</v>
      </c>
      <c r="O1" s="311" t="s">
        <v>1353</v>
      </c>
      <c r="P1" s="311" t="s">
        <v>1354</v>
      </c>
      <c r="Q1" s="311" t="s">
        <v>1355</v>
      </c>
      <c r="R1" s="311" t="s">
        <v>1356</v>
      </c>
      <c r="S1" s="190"/>
    </row>
    <row r="2" spans="1:28" x14ac:dyDescent="0.25">
      <c r="A2" s="189"/>
      <c r="B2" s="189"/>
      <c r="C2" s="189"/>
      <c r="D2" s="301"/>
      <c r="E2" s="189"/>
      <c r="F2" s="301"/>
      <c r="G2" s="312">
        <f>H2-1</f>
        <v>42877</v>
      </c>
      <c r="H2" s="312">
        <f>'Cycle Dates'!F9</f>
        <v>42878</v>
      </c>
      <c r="I2" s="312">
        <f>H2+1</f>
        <v>42879</v>
      </c>
      <c r="J2" s="312">
        <f t="shared" ref="J2:R2" si="0">I2+1</f>
        <v>42880</v>
      </c>
      <c r="K2" s="312">
        <f t="shared" si="0"/>
        <v>42881</v>
      </c>
      <c r="L2" s="312">
        <f t="shared" si="0"/>
        <v>42882</v>
      </c>
      <c r="M2" s="312">
        <f t="shared" si="0"/>
        <v>42883</v>
      </c>
      <c r="N2" s="312">
        <f t="shared" si="0"/>
        <v>42884</v>
      </c>
      <c r="O2" s="312">
        <f t="shared" si="0"/>
        <v>42885</v>
      </c>
      <c r="P2" s="312">
        <f t="shared" si="0"/>
        <v>42886</v>
      </c>
      <c r="Q2" s="312">
        <f t="shared" si="0"/>
        <v>42887</v>
      </c>
      <c r="R2" s="312">
        <f t="shared" si="0"/>
        <v>42888</v>
      </c>
      <c r="S2" s="304"/>
      <c r="T2" s="304"/>
      <c r="U2" s="304"/>
      <c r="V2" s="304"/>
      <c r="W2" s="304"/>
      <c r="X2" s="304"/>
      <c r="Y2" s="304"/>
      <c r="Z2" s="304"/>
      <c r="AA2" s="304"/>
      <c r="AB2" s="304"/>
    </row>
    <row r="3" spans="1:28" ht="30.75" thickBot="1" x14ac:dyDescent="0.3">
      <c r="A3" s="189" t="s">
        <v>1146</v>
      </c>
      <c r="B3" s="189" t="s">
        <v>997</v>
      </c>
      <c r="C3" s="189" t="s">
        <v>1153</v>
      </c>
      <c r="D3" s="189" t="s">
        <v>956</v>
      </c>
      <c r="E3" s="189" t="s">
        <v>1357</v>
      </c>
      <c r="F3" s="189" t="s">
        <v>1393</v>
      </c>
      <c r="G3" s="311" t="s">
        <v>1288</v>
      </c>
      <c r="H3" s="311">
        <v>1</v>
      </c>
      <c r="I3" s="311">
        <f>H3+1</f>
        <v>2</v>
      </c>
      <c r="J3" s="311">
        <f t="shared" ref="J3:R3" si="1">I3+1</f>
        <v>3</v>
      </c>
      <c r="K3" s="311">
        <f t="shared" si="1"/>
        <v>4</v>
      </c>
      <c r="L3" s="311"/>
      <c r="M3" s="311"/>
      <c r="N3" s="311">
        <f>K3+1</f>
        <v>5</v>
      </c>
      <c r="O3" s="311">
        <f t="shared" si="1"/>
        <v>6</v>
      </c>
      <c r="P3" s="311">
        <f t="shared" si="1"/>
        <v>7</v>
      </c>
      <c r="Q3" s="311">
        <f t="shared" si="1"/>
        <v>8</v>
      </c>
      <c r="R3" s="311">
        <f t="shared" si="1"/>
        <v>9</v>
      </c>
      <c r="S3" s="190"/>
    </row>
    <row r="4" spans="1:28" ht="42" customHeight="1" x14ac:dyDescent="0.25">
      <c r="A4" s="191" t="str">
        <f>Prerequisites!B7</f>
        <v>INDT_PRE_01</v>
      </c>
      <c r="B4" s="108" t="str">
        <f>Prerequisites!A7</f>
        <v xml:space="preserve">Verify ENM is able to initiate the CR 2520 and
NMI data is populated in C7 report
(CR-2520: Create NMI + Meter, DataStream – Child NMI)
</v>
      </c>
      <c r="C4" s="108" t="str">
        <f>Prerequisites!C7</f>
        <v>LNSP</v>
      </c>
      <c r="D4" s="108" t="s">
        <v>224</v>
      </c>
      <c r="E4" s="192">
        <v>3</v>
      </c>
      <c r="F4" s="192" t="s">
        <v>1384</v>
      </c>
      <c r="G4" s="192"/>
      <c r="H4" s="305"/>
      <c r="I4" s="192" t="s">
        <v>721</v>
      </c>
      <c r="J4" s="192" t="s">
        <v>721</v>
      </c>
      <c r="K4" s="192" t="s">
        <v>721</v>
      </c>
      <c r="L4" s="306"/>
      <c r="M4" s="306"/>
      <c r="N4" s="192"/>
      <c r="O4" s="192"/>
      <c r="P4" s="192"/>
      <c r="Q4" s="192"/>
      <c r="R4" s="193"/>
      <c r="S4" s="190"/>
    </row>
    <row r="5" spans="1:28" ht="42" customHeight="1" x14ac:dyDescent="0.25">
      <c r="A5" s="194" t="str">
        <f>Prerequisites!B12</f>
        <v>INDT_PRE_02</v>
      </c>
      <c r="B5" s="264" t="str">
        <f>Prerequisites!A12</f>
        <v xml:space="preserve">Verify ENM is able to initiate CR 2021
 and 
NMI data populates in C5 Report
(2021 - Embedded Network Child NMI)
</v>
      </c>
      <c r="C5" s="264" t="str">
        <f>Prerequisites!C12</f>
        <v>LNSP</v>
      </c>
      <c r="D5" s="264" t="s">
        <v>224</v>
      </c>
      <c r="E5" s="190">
        <v>3</v>
      </c>
      <c r="F5" s="190" t="s">
        <v>1384</v>
      </c>
      <c r="G5" s="190"/>
      <c r="H5" s="302"/>
      <c r="I5" s="190" t="s">
        <v>721</v>
      </c>
      <c r="J5" s="190" t="s">
        <v>721</v>
      </c>
      <c r="K5" s="190" t="s">
        <v>721</v>
      </c>
      <c r="L5" s="303"/>
      <c r="M5" s="303"/>
      <c r="N5" s="190"/>
      <c r="O5" s="190"/>
      <c r="P5" s="190"/>
      <c r="Q5" s="190"/>
      <c r="R5" s="195"/>
      <c r="S5" s="190"/>
    </row>
    <row r="6" spans="1:28" ht="42" customHeight="1" x14ac:dyDescent="0.25">
      <c r="A6" s="194" t="str">
        <f>Prerequisites!B18</f>
        <v>INDT_PRE_03</v>
      </c>
      <c r="B6" s="264" t="str">
        <f>Prerequisites!A18</f>
        <v xml:space="preserve">Verify newly added columns in C7 report
( Meter Manufacturer, Meter Model ,Network Tariff codes)
</v>
      </c>
      <c r="C6" s="264" t="str">
        <f>Prerequisites!C18</f>
        <v>LNSP</v>
      </c>
      <c r="D6" s="264" t="s">
        <v>224</v>
      </c>
      <c r="E6" s="190">
        <v>3</v>
      </c>
      <c r="F6" s="190" t="s">
        <v>1384</v>
      </c>
      <c r="G6" s="190"/>
      <c r="H6" s="302"/>
      <c r="I6" s="190" t="s">
        <v>721</v>
      </c>
      <c r="J6" s="190" t="s">
        <v>721</v>
      </c>
      <c r="K6" s="190" t="s">
        <v>721</v>
      </c>
      <c r="L6" s="303"/>
      <c r="M6" s="303"/>
      <c r="N6" s="190"/>
      <c r="O6" s="190"/>
      <c r="P6" s="190"/>
      <c r="Q6" s="190"/>
      <c r="R6" s="195"/>
      <c r="S6" s="190"/>
    </row>
    <row r="7" spans="1:28" ht="42" customHeight="1" x14ac:dyDescent="0.25">
      <c r="A7" s="194" t="str">
        <f>Prerequisites!B25</f>
        <v>INDT_PRE_04</v>
      </c>
      <c r="B7" s="264" t="str">
        <f>Prerequisites!A25</f>
        <v xml:space="preserve">Verify ENM can initiate CR-2521 for LARGE/SMALL/WHOLESALE NMI class
</v>
      </c>
      <c r="C7" s="264" t="str">
        <f>Prerequisites!C25</f>
        <v>LNSP</v>
      </c>
      <c r="D7" s="264" t="s">
        <v>224</v>
      </c>
      <c r="E7" s="186">
        <v>3</v>
      </c>
      <c r="F7" s="190" t="s">
        <v>1384</v>
      </c>
      <c r="G7" s="190"/>
      <c r="H7" s="302"/>
      <c r="I7" s="190" t="s">
        <v>721</v>
      </c>
      <c r="J7" s="190" t="s">
        <v>721</v>
      </c>
      <c r="K7" s="190" t="s">
        <v>721</v>
      </c>
      <c r="L7" s="303"/>
      <c r="M7" s="303"/>
      <c r="N7" s="190"/>
      <c r="O7" s="190"/>
      <c r="P7" s="190"/>
      <c r="Q7" s="190"/>
      <c r="R7" s="195"/>
      <c r="S7" s="190"/>
    </row>
    <row r="8" spans="1:28" ht="42" customHeight="1" x14ac:dyDescent="0.25">
      <c r="A8" s="194" t="str">
        <f>Prerequisites!B32</f>
        <v>INDT_PRE_05</v>
      </c>
      <c r="B8" s="264" t="str">
        <f>Prerequisites!A32</f>
        <v>LNSP create NMI, CR-2001
(Test data to be used by the test scenarios in Functional tab)</v>
      </c>
      <c r="C8" s="264" t="str">
        <f>Prerequisites!C32</f>
        <v>LNSP</v>
      </c>
      <c r="D8" s="264" t="s">
        <v>224</v>
      </c>
      <c r="E8" s="186">
        <v>3</v>
      </c>
      <c r="F8" s="190" t="s">
        <v>1384</v>
      </c>
      <c r="G8" s="190"/>
      <c r="H8" s="302" t="s">
        <v>721</v>
      </c>
      <c r="I8" s="190" t="s">
        <v>721</v>
      </c>
      <c r="J8" s="190" t="s">
        <v>721</v>
      </c>
      <c r="K8" s="190"/>
      <c r="L8" s="303"/>
      <c r="M8" s="303"/>
      <c r="N8" s="190"/>
      <c r="O8" s="190"/>
      <c r="P8" s="190"/>
      <c r="Q8" s="190"/>
      <c r="R8" s="195"/>
      <c r="S8" s="190"/>
    </row>
    <row r="9" spans="1:28" ht="42" customHeight="1" x14ac:dyDescent="0.25">
      <c r="A9" s="194" t="str">
        <f>Prerequisites!B35</f>
        <v>INDT_PRE_06</v>
      </c>
      <c r="B9" s="264" t="str">
        <f>Prerequisites!A35</f>
        <v>LNSP create NMI, CR-2000
(Test data to be used by the test scenarios in Functional tab)</v>
      </c>
      <c r="C9" s="264" t="str">
        <f>Prerequisites!C35</f>
        <v>LNSP</v>
      </c>
      <c r="D9" s="264" t="s">
        <v>224</v>
      </c>
      <c r="E9" s="186">
        <v>3</v>
      </c>
      <c r="F9" s="190" t="s">
        <v>1388</v>
      </c>
      <c r="G9" s="190"/>
      <c r="H9" s="302" t="s">
        <v>721</v>
      </c>
      <c r="I9" s="190" t="s">
        <v>721</v>
      </c>
      <c r="J9" s="190" t="s">
        <v>721</v>
      </c>
      <c r="K9" s="190"/>
      <c r="L9" s="303"/>
      <c r="M9" s="303"/>
      <c r="N9" s="190"/>
      <c r="O9" s="190"/>
      <c r="P9" s="190"/>
      <c r="Q9" s="190"/>
      <c r="R9" s="195"/>
      <c r="S9" s="190"/>
    </row>
    <row r="10" spans="1:28" ht="42" customHeight="1" x14ac:dyDescent="0.25">
      <c r="A10" s="194" t="str">
        <f>Prerequisites!B38</f>
        <v>INDT_PRE_07</v>
      </c>
      <c r="B10" s="264" t="str">
        <f>Prerequisites!A38</f>
        <v>LNSP Create Embedded Network Child NMI, CR-2020
(Test data to be used by the test scenarios in Functional tab)</v>
      </c>
      <c r="C10" s="264" t="str">
        <f>Prerequisites!C38</f>
        <v>LNSP</v>
      </c>
      <c r="D10" s="264" t="s">
        <v>224</v>
      </c>
      <c r="E10" s="186">
        <v>3</v>
      </c>
      <c r="F10" s="190" t="s">
        <v>1388</v>
      </c>
      <c r="G10" s="190"/>
      <c r="H10" s="302" t="s">
        <v>721</v>
      </c>
      <c r="I10" s="190" t="s">
        <v>721</v>
      </c>
      <c r="J10" s="190" t="s">
        <v>721</v>
      </c>
      <c r="K10" s="190"/>
      <c r="L10" s="303"/>
      <c r="M10" s="303"/>
      <c r="N10" s="190"/>
      <c r="O10" s="190"/>
      <c r="P10" s="190"/>
      <c r="Q10" s="190"/>
      <c r="R10" s="195"/>
      <c r="S10" s="190"/>
    </row>
    <row r="11" spans="1:28" ht="42" customHeight="1" x14ac:dyDescent="0.25">
      <c r="A11" s="194" t="str">
        <f>Prerequisites!B41</f>
        <v>INDT_PRE_08</v>
      </c>
      <c r="B11" s="264" t="str">
        <f>Prerequisites!A41</f>
        <v>LNSP Create Embedded Network Child NMI, CR-2021
(Test data to be used by the test scenarios in Functional tab)</v>
      </c>
      <c r="C11" s="264" t="str">
        <f>Prerequisites!C41</f>
        <v>LNSP</v>
      </c>
      <c r="D11" s="264" t="s">
        <v>224</v>
      </c>
      <c r="E11" s="186">
        <v>3</v>
      </c>
      <c r="F11" s="190" t="s">
        <v>1388</v>
      </c>
      <c r="G11" s="190"/>
      <c r="H11" s="302" t="s">
        <v>721</v>
      </c>
      <c r="I11" s="190" t="s">
        <v>721</v>
      </c>
      <c r="J11" s="190" t="s">
        <v>721</v>
      </c>
      <c r="K11" s="190"/>
      <c r="L11" s="303"/>
      <c r="M11" s="303"/>
      <c r="N11" s="190"/>
      <c r="O11" s="190"/>
      <c r="P11" s="190"/>
      <c r="Q11" s="190"/>
      <c r="R11" s="195"/>
      <c r="S11" s="190"/>
    </row>
    <row r="12" spans="1:28" ht="42" customHeight="1" thickBot="1" x14ac:dyDescent="0.3">
      <c r="A12" s="196" t="str">
        <f>Prerequisites!B44</f>
        <v>INDT_PRE_09</v>
      </c>
      <c r="B12" s="307" t="str">
        <f>Prerequisites!A44</f>
        <v>LNSP create NMI, CR-2501
(Test data to be used by the test scenarios in Functional tab)</v>
      </c>
      <c r="C12" s="307" t="str">
        <f>Prerequisites!C44</f>
        <v>LNSP</v>
      </c>
      <c r="D12" s="307" t="s">
        <v>224</v>
      </c>
      <c r="E12" s="308">
        <v>3</v>
      </c>
      <c r="F12" s="197" t="s">
        <v>1388</v>
      </c>
      <c r="G12" s="197"/>
      <c r="H12" s="309" t="s">
        <v>721</v>
      </c>
      <c r="I12" s="197" t="s">
        <v>721</v>
      </c>
      <c r="J12" s="197" t="s">
        <v>721</v>
      </c>
      <c r="K12" s="197"/>
      <c r="L12" s="310"/>
      <c r="M12" s="310"/>
      <c r="N12" s="197"/>
      <c r="O12" s="197"/>
      <c r="P12" s="197"/>
      <c r="Q12" s="197"/>
      <c r="R12" s="198"/>
      <c r="S12" s="190"/>
    </row>
    <row r="13" spans="1:28" ht="42" customHeight="1" x14ac:dyDescent="0.25">
      <c r="A13" s="191" t="str">
        <f>FUNCTIONAL!B4</f>
        <v>INDT-FUN-01</v>
      </c>
      <c r="B13" s="108" t="str">
        <f>FUNCTIONAL!A4</f>
        <v xml:space="preserve">Verify removal of validation FRMP=RP
Applicable for following CRs ('1000','1010','1020','1030','1040','1080','1081','1082','1083','1084','6800','6801')
Read Type codes NI,NB are no longer  valid.
</v>
      </c>
      <c r="C13" s="108" t="str">
        <f>FUNCTIONAL!C4</f>
        <v>FRMP</v>
      </c>
      <c r="D13" s="108" t="str">
        <f>FUNCTIONAL!H4</f>
        <v>INDT_PRE_06</v>
      </c>
      <c r="E13" s="192">
        <v>3</v>
      </c>
      <c r="F13" s="192" t="s">
        <v>1386</v>
      </c>
      <c r="G13" s="192"/>
      <c r="H13" s="305"/>
      <c r="I13" s="192"/>
      <c r="J13" s="192"/>
      <c r="K13" s="192" t="s">
        <v>721</v>
      </c>
      <c r="L13" s="306"/>
      <c r="M13" s="306"/>
      <c r="N13" s="192" t="s">
        <v>721</v>
      </c>
      <c r="O13" s="192" t="s">
        <v>721</v>
      </c>
      <c r="P13" s="192"/>
      <c r="Q13" s="192"/>
      <c r="R13" s="193"/>
      <c r="S13" s="190"/>
    </row>
    <row r="14" spans="1:28" ht="45" x14ac:dyDescent="0.25">
      <c r="A14" s="194" t="str">
        <f>FUNCTIONAL!B9</f>
        <v>INDT-FUN-02</v>
      </c>
      <c r="B14" s="264" t="str">
        <f>FUNCTIONAL!A9</f>
        <v>verify current MC is able to initiate   CR-3080 and CR-3090
CR is not completed unless CR-1500 is submitted.</v>
      </c>
      <c r="C14" s="264" t="str">
        <f>FUNCTIONAL!C9</f>
        <v>RP</v>
      </c>
      <c r="D14" s="264" t="str">
        <f>FUNCTIONAL!H9</f>
        <v>INDT_PRE_06</v>
      </c>
      <c r="E14" s="190">
        <v>3</v>
      </c>
      <c r="F14" s="190" t="s">
        <v>1386</v>
      </c>
      <c r="G14" s="190"/>
      <c r="H14" s="302"/>
      <c r="I14" s="190"/>
      <c r="J14" s="190"/>
      <c r="K14" s="190" t="s">
        <v>721</v>
      </c>
      <c r="L14" s="303"/>
      <c r="M14" s="303"/>
      <c r="N14" s="190" t="s">
        <v>721</v>
      </c>
      <c r="O14" s="190" t="s">
        <v>721</v>
      </c>
      <c r="P14" s="190"/>
      <c r="Q14" s="190"/>
      <c r="R14" s="195"/>
      <c r="S14" s="190"/>
    </row>
    <row r="15" spans="1:28" ht="30" x14ac:dyDescent="0.25">
      <c r="A15" s="194" t="str">
        <f>FUNCTIONAL!B15</f>
        <v>INDT-FUN-03</v>
      </c>
      <c r="B15" s="264" t="str">
        <f>FUNCTIONAL!A15</f>
        <v xml:space="preserve">Verify current MC is able to initiate    CR-6800
</v>
      </c>
      <c r="C15" s="264" t="str">
        <f>FUNCTIONAL!C15</f>
        <v>RP</v>
      </c>
      <c r="D15" s="264" t="str">
        <f>FUNCTIONAL!H15</f>
        <v>INDT_PRE_06</v>
      </c>
      <c r="E15" s="190">
        <v>3</v>
      </c>
      <c r="F15" s="190" t="s">
        <v>1386</v>
      </c>
      <c r="G15" s="190"/>
      <c r="H15" s="302"/>
      <c r="I15" s="190"/>
      <c r="J15" s="190"/>
      <c r="K15" s="190" t="s">
        <v>721</v>
      </c>
      <c r="L15" s="303"/>
      <c r="M15" s="303"/>
      <c r="N15" s="190" t="s">
        <v>721</v>
      </c>
      <c r="O15" s="190" t="s">
        <v>721</v>
      </c>
      <c r="P15" s="190"/>
      <c r="Q15" s="190"/>
      <c r="R15" s="195"/>
      <c r="S15" s="190"/>
    </row>
    <row r="16" spans="1:28" ht="45" x14ac:dyDescent="0.25">
      <c r="A16" s="194" t="str">
        <f>FUNCTIONAL!B20</f>
        <v>INDT-FUN-04</v>
      </c>
      <c r="B16" s="264" t="str">
        <f>FUNCTIONAL!A20</f>
        <v xml:space="preserve">Verify current MDP or MPB or MPC is able to Object CR -6800 using objection code 'NOACC'. 
</v>
      </c>
      <c r="C16" s="264" t="str">
        <f>FUNCTIONAL!C20</f>
        <v>RP</v>
      </c>
      <c r="D16" s="264" t="str">
        <f>FUNCTIONAL!H20</f>
        <v>INDT_PRE_06</v>
      </c>
      <c r="E16" s="190">
        <v>1</v>
      </c>
      <c r="F16" s="190" t="s">
        <v>1387</v>
      </c>
      <c r="G16" s="190"/>
      <c r="H16" s="302"/>
      <c r="I16" s="190"/>
      <c r="J16" s="190"/>
      <c r="K16" s="190"/>
      <c r="L16" s="303"/>
      <c r="M16" s="303"/>
      <c r="N16" s="190" t="s">
        <v>721</v>
      </c>
      <c r="O16" s="190"/>
      <c r="P16" s="190"/>
      <c r="Q16" s="190"/>
      <c r="R16" s="195"/>
      <c r="S16" s="190"/>
    </row>
    <row r="17" spans="1:19" ht="30" x14ac:dyDescent="0.25">
      <c r="A17" s="194" t="str">
        <f>FUNCTIONAL!B27</f>
        <v>INDT-FUN-05</v>
      </c>
      <c r="B17" s="264" t="str">
        <f>FUNCTIONAL!A27</f>
        <v xml:space="preserve">
Verify New MC is able to object CR-6800 using objection code 'DECLINED'.</v>
      </c>
      <c r="C17" s="264" t="str">
        <f>FUNCTIONAL!C27</f>
        <v>RP</v>
      </c>
      <c r="D17" s="264" t="str">
        <f>FUNCTIONAL!H27</f>
        <v>INDT_PRE_06</v>
      </c>
      <c r="E17" s="190">
        <v>1</v>
      </c>
      <c r="F17" s="190" t="s">
        <v>1387</v>
      </c>
      <c r="G17" s="190"/>
      <c r="H17" s="302"/>
      <c r="I17" s="190"/>
      <c r="J17" s="190"/>
      <c r="K17" s="190"/>
      <c r="L17" s="303"/>
      <c r="M17" s="303"/>
      <c r="N17" s="190" t="s">
        <v>721</v>
      </c>
      <c r="O17" s="190"/>
      <c r="P17" s="190"/>
      <c r="Q17" s="190"/>
      <c r="R17" s="195"/>
      <c r="S17" s="190"/>
    </row>
    <row r="18" spans="1:19" ht="30" x14ac:dyDescent="0.25">
      <c r="A18" s="194" t="str">
        <f>FUNCTIONAL!B32</f>
        <v>INDT-FUN-06</v>
      </c>
      <c r="B18" s="264" t="str">
        <f>FUNCTIONAL!A32</f>
        <v xml:space="preserve"> verify current MC is able to Object CR-1083 using objection code 'CONTRACT'</v>
      </c>
      <c r="C18" s="264" t="str">
        <f>FUNCTIONAL!C32</f>
        <v>FRMP</v>
      </c>
      <c r="D18" s="264" t="str">
        <f>FUNCTIONAL!H32</f>
        <v>INDT_PRE_07</v>
      </c>
      <c r="E18" s="190">
        <v>1</v>
      </c>
      <c r="F18" s="190" t="s">
        <v>1389</v>
      </c>
      <c r="G18" s="190"/>
      <c r="H18" s="302"/>
      <c r="I18" s="190"/>
      <c r="J18" s="190"/>
      <c r="K18" s="190"/>
      <c r="L18" s="303"/>
      <c r="M18" s="303"/>
      <c r="N18" s="190"/>
      <c r="O18" s="190" t="s">
        <v>721</v>
      </c>
      <c r="P18" s="190"/>
      <c r="Q18" s="190"/>
      <c r="R18" s="195"/>
      <c r="S18" s="190"/>
    </row>
    <row r="19" spans="1:19" ht="30" x14ac:dyDescent="0.25">
      <c r="A19" s="194" t="str">
        <f>FUNCTIONAL!B36</f>
        <v>INDT-FUN-07</v>
      </c>
      <c r="B19" s="264" t="str">
        <f>FUNCTIONAL!A36</f>
        <v>verify current MC is able to Object CR-1082 using objection code 'CONTRACT'.</v>
      </c>
      <c r="C19" s="264" t="str">
        <f>FUNCTIONAL!C36</f>
        <v>FRMP</v>
      </c>
      <c r="D19" s="264" t="str">
        <f>FUNCTIONAL!H36</f>
        <v>INDT_PRE_08</v>
      </c>
      <c r="E19" s="190">
        <v>1</v>
      </c>
      <c r="F19" s="190" t="s">
        <v>1389</v>
      </c>
      <c r="G19" s="190"/>
      <c r="H19" s="302"/>
      <c r="I19" s="190"/>
      <c r="J19" s="190"/>
      <c r="K19" s="190"/>
      <c r="L19" s="303"/>
      <c r="M19" s="303"/>
      <c r="N19" s="190"/>
      <c r="O19" s="190" t="s">
        <v>721</v>
      </c>
      <c r="P19" s="190"/>
      <c r="Q19" s="190"/>
      <c r="R19" s="195"/>
      <c r="S19" s="190"/>
    </row>
    <row r="20" spans="1:19" ht="30" x14ac:dyDescent="0.25">
      <c r="A20" s="194" t="str">
        <f>FUNCTIONAL!B40</f>
        <v>INDT-FUN-08</v>
      </c>
      <c r="B20" s="264" t="str">
        <f>FUNCTIONAL!A40</f>
        <v>verify current MC is able to Object CR-1000, 1020 using objection code 'CONTRACT'.</v>
      </c>
      <c r="C20" s="264" t="str">
        <f>FUNCTIONAL!C40</f>
        <v>FRMP</v>
      </c>
      <c r="D20" s="264" t="str">
        <f>FUNCTIONAL!H40</f>
        <v>INDT_PRE_05</v>
      </c>
      <c r="E20" s="190">
        <v>1</v>
      </c>
      <c r="F20" s="190" t="s">
        <v>1389</v>
      </c>
      <c r="G20" s="190"/>
      <c r="H20" s="302"/>
      <c r="I20" s="190"/>
      <c r="J20" s="190"/>
      <c r="K20" s="190"/>
      <c r="L20" s="303"/>
      <c r="M20" s="303"/>
      <c r="N20" s="190"/>
      <c r="O20" s="190" t="s">
        <v>721</v>
      </c>
      <c r="P20" s="190"/>
      <c r="Q20" s="190"/>
      <c r="R20" s="195"/>
      <c r="S20" s="190"/>
    </row>
    <row r="21" spans="1:19" ht="30" x14ac:dyDescent="0.25">
      <c r="A21" s="194" t="str">
        <f>FUNCTIONAL!B45</f>
        <v>INDT-FUN-09</v>
      </c>
      <c r="B21" s="264" t="str">
        <f>FUNCTIONAL!A45</f>
        <v>verify current ENM is able to Object CR-5090, 5091 using objection code 'NOTAWARE'.</v>
      </c>
      <c r="C21" s="264" t="str">
        <f>FUNCTIONAL!C45</f>
        <v>LNSP</v>
      </c>
      <c r="D21" s="264" t="str">
        <f>FUNCTIONAL!H45</f>
        <v>INDT_PRE_05</v>
      </c>
      <c r="E21" s="190">
        <v>1</v>
      </c>
      <c r="F21" s="190" t="s">
        <v>1389</v>
      </c>
      <c r="G21" s="190"/>
      <c r="H21" s="302"/>
      <c r="I21" s="190"/>
      <c r="J21" s="190"/>
      <c r="K21" s="190"/>
      <c r="L21" s="303"/>
      <c r="M21" s="303"/>
      <c r="N21" s="190"/>
      <c r="O21" s="190" t="s">
        <v>721</v>
      </c>
      <c r="P21" s="190"/>
      <c r="Q21" s="190"/>
      <c r="R21" s="195"/>
      <c r="S21" s="190"/>
    </row>
    <row r="22" spans="1:19" ht="75" x14ac:dyDescent="0.25">
      <c r="A22" s="194" t="str">
        <f>FUNCTIONAL!B51</f>
        <v>INDT-FUN-10</v>
      </c>
      <c r="B22" s="264" t="str">
        <f>FUNCTIONAL!A51</f>
        <v>verify ROLR cannot object on CR's
(Applicable for CRs-2000, 2001, 2020, 2021, 2500, 2501, 2520, 2521, 6500, 6501)
verify ROLR do not receive any notifications for CR-2020, 2021</v>
      </c>
      <c r="C22" s="264" t="str">
        <f>FUNCTIONAL!C51</f>
        <v>LNSP</v>
      </c>
      <c r="D22" s="264" t="str">
        <f>FUNCTIONAL!H51</f>
        <v>NA</v>
      </c>
      <c r="E22" s="190">
        <v>1</v>
      </c>
      <c r="F22" s="190" t="s">
        <v>1385</v>
      </c>
      <c r="G22" s="190"/>
      <c r="H22" s="302"/>
      <c r="I22" s="190"/>
      <c r="J22" s="190" t="s">
        <v>721</v>
      </c>
      <c r="K22" s="190"/>
      <c r="L22" s="303"/>
      <c r="M22" s="303"/>
      <c r="N22" s="190"/>
      <c r="O22" s="190"/>
      <c r="P22" s="190"/>
      <c r="Q22" s="190"/>
      <c r="R22" s="195"/>
      <c r="S22" s="190"/>
    </row>
    <row r="23" spans="1:19" x14ac:dyDescent="0.25">
      <c r="A23" s="194" t="str">
        <f>FUNCTIONAL!B56</f>
        <v>INDT-FUN-11</v>
      </c>
      <c r="B23" s="264" t="str">
        <f>FUNCTIONAL!A56</f>
        <v>verify new LR can Object CR-2021 with objection code 'NOTRESP'</v>
      </c>
      <c r="C23" s="264" t="str">
        <f>FUNCTIONAL!C56</f>
        <v>LNSP</v>
      </c>
      <c r="D23" s="264" t="str">
        <f>FUNCTIONAL!H56</f>
        <v>NA</v>
      </c>
      <c r="E23" s="190">
        <v>1</v>
      </c>
      <c r="F23" s="190" t="s">
        <v>1385</v>
      </c>
      <c r="G23" s="190"/>
      <c r="H23" s="302"/>
      <c r="I23" s="190"/>
      <c r="J23" s="190" t="s">
        <v>721</v>
      </c>
      <c r="K23" s="190"/>
      <c r="L23" s="303"/>
      <c r="M23" s="303"/>
      <c r="N23" s="190"/>
      <c r="O23" s="190"/>
      <c r="P23" s="190"/>
      <c r="Q23" s="190"/>
      <c r="R23" s="195"/>
      <c r="S23" s="190"/>
    </row>
    <row r="24" spans="1:19" x14ac:dyDescent="0.25">
      <c r="A24" s="194" t="str">
        <f>FUNCTIONAL!B60</f>
        <v>INDT-FUN-12</v>
      </c>
      <c r="B24" s="264" t="str">
        <f>FUNCTIONAL!A60</f>
        <v>verify new LR can Object CR-2021 with objection code 'RETRO'</v>
      </c>
      <c r="C24" s="264" t="str">
        <f>FUNCTIONAL!C60</f>
        <v>LNSP</v>
      </c>
      <c r="D24" s="264" t="str">
        <f>FUNCTIONAL!H60</f>
        <v>NA</v>
      </c>
      <c r="E24" s="190">
        <v>1</v>
      </c>
      <c r="F24" s="190" t="s">
        <v>1385</v>
      </c>
      <c r="G24" s="190"/>
      <c r="H24" s="302"/>
      <c r="I24" s="190"/>
      <c r="J24" s="190" t="s">
        <v>721</v>
      </c>
      <c r="K24" s="190"/>
      <c r="L24" s="303"/>
      <c r="M24" s="303"/>
      <c r="N24" s="190"/>
      <c r="O24" s="190"/>
      <c r="P24" s="190"/>
      <c r="Q24" s="190"/>
      <c r="R24" s="195"/>
      <c r="S24" s="190"/>
    </row>
    <row r="25" spans="1:19" ht="30" x14ac:dyDescent="0.25">
      <c r="A25" s="194" t="str">
        <f>FUNCTIONAL!B67</f>
        <v>INDT-FUN-13</v>
      </c>
      <c r="B25" s="264" t="str">
        <f>FUNCTIONAL!A67</f>
        <v>verify current ENM is receiving the change request REJ status notification for CR-5060, 5061</v>
      </c>
      <c r="C25" s="264" t="str">
        <f>FUNCTIONAL!C67</f>
        <v>LNSP</v>
      </c>
      <c r="D25" s="264" t="str">
        <f>FUNCTIONAL!H67</f>
        <v>INDT_PRE_04</v>
      </c>
      <c r="E25" s="190">
        <v>1</v>
      </c>
      <c r="F25" s="190" t="s">
        <v>1389</v>
      </c>
      <c r="G25" s="190"/>
      <c r="H25" s="302"/>
      <c r="I25" s="190"/>
      <c r="J25" s="190"/>
      <c r="K25" s="190"/>
      <c r="L25" s="303"/>
      <c r="M25" s="303"/>
      <c r="N25" s="190"/>
      <c r="O25" s="190" t="s">
        <v>721</v>
      </c>
      <c r="P25" s="190"/>
      <c r="Q25" s="190"/>
      <c r="R25" s="195"/>
      <c r="S25" s="190"/>
    </row>
    <row r="26" spans="1:19" ht="30" x14ac:dyDescent="0.25">
      <c r="A26" s="194" t="str">
        <f>FUNCTIONAL!B72</f>
        <v>INDT-FUN-14</v>
      </c>
      <c r="B26" s="264" t="str">
        <f>FUNCTIONAL!A72</f>
        <v>verify current ENM is receiving change request COM status notification for CR-5090, 5091</v>
      </c>
      <c r="C26" s="264" t="str">
        <f>FUNCTIONAL!C72</f>
        <v>LNSP</v>
      </c>
      <c r="D26" s="264" t="str">
        <f>FUNCTIONAL!H72</f>
        <v>INDT_PRE_02</v>
      </c>
      <c r="E26" s="190">
        <v>3</v>
      </c>
      <c r="F26" s="190" t="s">
        <v>1387</v>
      </c>
      <c r="G26" s="190"/>
      <c r="H26" s="302"/>
      <c r="I26" s="190"/>
      <c r="J26" s="190"/>
      <c r="K26" s="190"/>
      <c r="L26" s="303"/>
      <c r="M26" s="303"/>
      <c r="N26" s="190" t="s">
        <v>721</v>
      </c>
      <c r="O26" s="190" t="s">
        <v>721</v>
      </c>
      <c r="P26" s="190" t="s">
        <v>721</v>
      </c>
      <c r="Q26" s="190"/>
      <c r="R26" s="195"/>
      <c r="S26" s="190"/>
    </row>
    <row r="27" spans="1:19" x14ac:dyDescent="0.25">
      <c r="A27" s="194" t="str">
        <f>FUNCTIONAL!B77</f>
        <v>INDT-FUN-15</v>
      </c>
      <c r="B27" s="264" t="str">
        <f>FUNCTIONAL!A77</f>
        <v>verify FRMP cannot initiate CR-5080, 5081</v>
      </c>
      <c r="C27" s="264" t="str">
        <f>FUNCTIONAL!C77</f>
        <v>FRMP</v>
      </c>
      <c r="D27" s="264" t="str">
        <f>FUNCTIONAL!H77</f>
        <v>INDT_PRE_05</v>
      </c>
      <c r="E27" s="190">
        <v>1</v>
      </c>
      <c r="F27" s="190" t="s">
        <v>1390</v>
      </c>
      <c r="G27" s="190"/>
      <c r="H27" s="302"/>
      <c r="I27" s="190"/>
      <c r="J27" s="190"/>
      <c r="K27" s="190"/>
      <c r="L27" s="303"/>
      <c r="M27" s="303"/>
      <c r="N27" s="190"/>
      <c r="O27" s="190"/>
      <c r="P27" s="190" t="s">
        <v>721</v>
      </c>
      <c r="Q27" s="190"/>
      <c r="R27" s="195"/>
      <c r="S27" s="190"/>
    </row>
    <row r="28" spans="1:19" ht="45" x14ac:dyDescent="0.25">
      <c r="A28" s="194" t="str">
        <f>FUNCTIONAL!B79</f>
        <v>INDT-FUN-16</v>
      </c>
      <c r="B28" s="264" t="str">
        <f>FUNCTIONAL!A79</f>
        <v>verify  following CRs are disabled and cannot be initiated for SMALL and LARGE NMI Classification.
CR 2003, 3003, 3053, 4003, 4053, 5053, 1050, 1051, 1090, 1091, 5090, 5091.</v>
      </c>
      <c r="C28" s="264" t="str">
        <f>FUNCTIONAL!C79</f>
        <v>FRMP</v>
      </c>
      <c r="D28" s="264" t="str">
        <f>FUNCTIONAL!H79</f>
        <v>INDT_PRE_06</v>
      </c>
      <c r="E28" s="190">
        <v>1</v>
      </c>
      <c r="F28" s="190" t="s">
        <v>1390</v>
      </c>
      <c r="G28" s="190"/>
      <c r="H28" s="302"/>
      <c r="I28" s="190"/>
      <c r="J28" s="190"/>
      <c r="K28" s="190"/>
      <c r="L28" s="303"/>
      <c r="M28" s="303"/>
      <c r="N28" s="190"/>
      <c r="O28" s="190"/>
      <c r="P28" s="190" t="s">
        <v>721</v>
      </c>
      <c r="Q28" s="190"/>
      <c r="R28" s="195"/>
      <c r="S28" s="190"/>
    </row>
    <row r="29" spans="1:19" ht="45" x14ac:dyDescent="0.25">
      <c r="A29" s="194" t="str">
        <f>FUNCTIONAL!B84</f>
        <v>INDT-FUN-17</v>
      </c>
      <c r="B29" s="264" t="str">
        <f>FUNCTIONAL!A84</f>
        <v>verify following CRs are disabled and cannot be initiated for ‘WHOLESAL’, ‘GENERATR’ and ‘SAMPLE’                   NMI Classification: CR 1050, 1051.</v>
      </c>
      <c r="C29" s="264" t="str">
        <f>FUNCTIONAL!C84</f>
        <v>FRMP</v>
      </c>
      <c r="D29" s="264" t="str">
        <f>FUNCTIONAL!H84</f>
        <v>INDT_PRE_05</v>
      </c>
      <c r="E29" s="190">
        <v>1</v>
      </c>
      <c r="F29" s="190" t="s">
        <v>1390</v>
      </c>
      <c r="G29" s="190"/>
      <c r="H29" s="302"/>
      <c r="I29" s="190"/>
      <c r="J29" s="190"/>
      <c r="K29" s="190"/>
      <c r="L29" s="303"/>
      <c r="M29" s="303"/>
      <c r="N29" s="190"/>
      <c r="O29" s="190"/>
      <c r="P29" s="190" t="s">
        <v>721</v>
      </c>
      <c r="Q29" s="190"/>
      <c r="R29" s="195"/>
      <c r="S29" s="190"/>
    </row>
    <row r="30" spans="1:19" ht="90" x14ac:dyDescent="0.25">
      <c r="A30" s="194" t="str">
        <f>FUNCTIONAL!B86</f>
        <v>INDT-FUN-18</v>
      </c>
      <c r="B30" s="264" t="str">
        <f>FUNCTIONAL!A86</f>
        <v xml:space="preserve">verify Objection logging period is reduced from 5 to 1 business day for following CR's ,if NMI classification is SMALL or LARGE
1000, 1010, 1020, 1030, 1040, 1021, 1022, 1023, 1024, 1025, 1026, 1027, 1028, 1029, 1080, 1081, 1082, 1083, 1084, 6100, 6110, 6200, 6210, 6300, 6301, 6700, 6701, 6800 and 6801 </v>
      </c>
      <c r="C30" s="264" t="str">
        <f>FUNCTIONAL!C86</f>
        <v>ANY</v>
      </c>
      <c r="D30" s="264" t="str">
        <f>FUNCTIONAL!H86</f>
        <v>INDT_PRE_06</v>
      </c>
      <c r="E30" s="190">
        <v>3</v>
      </c>
      <c r="F30" s="190" t="s">
        <v>1386</v>
      </c>
      <c r="G30" s="190"/>
      <c r="H30" s="302"/>
      <c r="I30" s="190"/>
      <c r="J30" s="190"/>
      <c r="K30" s="190" t="s">
        <v>721</v>
      </c>
      <c r="L30" s="303"/>
      <c r="M30" s="303"/>
      <c r="N30" s="190" t="s">
        <v>721</v>
      </c>
      <c r="O30" s="190" t="s">
        <v>721</v>
      </c>
      <c r="P30" s="190"/>
      <c r="Q30" s="190"/>
      <c r="R30" s="195"/>
      <c r="S30" s="190"/>
    </row>
    <row r="31" spans="1:19" ht="75" x14ac:dyDescent="0.25">
      <c r="A31" s="194" t="str">
        <f>FUNCTIONAL!B88</f>
        <v>INDT-FUN-19</v>
      </c>
      <c r="B31" s="264" t="str">
        <f>FUNCTIONAL!A88</f>
        <v xml:space="preserve">verify Objection logging period is reduced from 5 to 1 business day for following CR's ,if NMI classification is  LARGE
2000, 2020, 2021, 2500, 2501,2520, 2521, 5001, 5021, 6400, 6401,6421, 6500 and 6501 </v>
      </c>
      <c r="C31" s="264" t="str">
        <f>FUNCTIONAL!C88</f>
        <v>ANY</v>
      </c>
      <c r="D31" s="264" t="str">
        <f>FUNCTIONAL!H88</f>
        <v>NA</v>
      </c>
      <c r="E31" s="190">
        <v>3</v>
      </c>
      <c r="F31" s="190" t="s">
        <v>1385</v>
      </c>
      <c r="G31" s="190"/>
      <c r="H31" s="302"/>
      <c r="I31" s="190" t="s">
        <v>721</v>
      </c>
      <c r="J31" s="190" t="s">
        <v>721</v>
      </c>
      <c r="K31" s="190" t="s">
        <v>721</v>
      </c>
      <c r="L31" s="303"/>
      <c r="M31" s="303"/>
      <c r="N31" s="190"/>
      <c r="O31" s="190"/>
      <c r="P31" s="190"/>
      <c r="Q31" s="190"/>
      <c r="R31" s="195"/>
      <c r="S31" s="190"/>
    </row>
    <row r="32" spans="1:19" ht="45" x14ac:dyDescent="0.25">
      <c r="A32" s="194" t="str">
        <f>FUNCTIONAL!B90</f>
        <v>INDT-FUN-20</v>
      </c>
      <c r="B32" s="264" t="str">
        <f>FUNCTIONAL!A90</f>
        <v>verify following CRs no longer be Objected for NMI class SMALL, LARGE, WHOLESAL, INTERCON, GENERATR,SAMPLE
CR2100, 2101, 5110 and 5111</v>
      </c>
      <c r="C32" s="264" t="str">
        <f>FUNCTIONAL!C90</f>
        <v>NEMM</v>
      </c>
      <c r="D32" s="264" t="str">
        <f>FUNCTIONAL!H90</f>
        <v>NA</v>
      </c>
      <c r="E32" s="190">
        <v>3</v>
      </c>
      <c r="F32" s="190" t="s">
        <v>1388</v>
      </c>
      <c r="G32" s="190"/>
      <c r="H32" s="302" t="s">
        <v>721</v>
      </c>
      <c r="I32" s="190" t="s">
        <v>721</v>
      </c>
      <c r="J32" s="190" t="s">
        <v>721</v>
      </c>
      <c r="K32" s="190"/>
      <c r="L32" s="303"/>
      <c r="M32" s="303"/>
      <c r="N32" s="190"/>
      <c r="O32" s="190"/>
      <c r="P32" s="190"/>
      <c r="Q32" s="190"/>
      <c r="R32" s="195"/>
      <c r="S32" s="190"/>
    </row>
    <row r="33" spans="1:19" x14ac:dyDescent="0.25">
      <c r="A33" s="194" t="str">
        <f>FUNCTIONAL!B96</f>
        <v>INDT-FUN-21</v>
      </c>
      <c r="B33" s="264" t="str">
        <f>FUNCTIONAL!A96</f>
        <v>verify MDP cannot Object CR-1040, 1084 using objection code 'NOACC'.</v>
      </c>
      <c r="C33" s="264" t="str">
        <f>FUNCTIONAL!C96</f>
        <v>FRMP</v>
      </c>
      <c r="D33" s="264" t="str">
        <f>FUNCTIONAL!H96</f>
        <v>INDT_PRE_06</v>
      </c>
      <c r="E33" s="190">
        <v>1</v>
      </c>
      <c r="F33" s="190" t="s">
        <v>1387</v>
      </c>
      <c r="G33" s="190"/>
      <c r="H33" s="302"/>
      <c r="I33" s="190"/>
      <c r="J33" s="190"/>
      <c r="K33" s="190"/>
      <c r="L33" s="303"/>
      <c r="M33" s="303"/>
      <c r="N33" s="190" t="s">
        <v>721</v>
      </c>
      <c r="O33" s="190"/>
      <c r="P33" s="190"/>
      <c r="Q33" s="190"/>
      <c r="R33" s="195"/>
      <c r="S33" s="190"/>
    </row>
    <row r="34" spans="1:19" ht="30" x14ac:dyDescent="0.25">
      <c r="A34" s="194" t="str">
        <f>FUNCTIONAL!B99</f>
        <v>INDT-FUN-22</v>
      </c>
      <c r="B34" s="264" t="str">
        <f>FUNCTIONAL!A99</f>
        <v>verify new FRMP is able to initiate CR-1000 for meter installation type code = VICAMI and Read type code = EI</v>
      </c>
      <c r="C34" s="264" t="str">
        <f>FUNCTIONAL!C99</f>
        <v>FRMP</v>
      </c>
      <c r="D34" s="264" t="str">
        <f>FUNCTIONAL!H99</f>
        <v>INDT_PRE_09</v>
      </c>
      <c r="E34" s="190">
        <v>3</v>
      </c>
      <c r="F34" s="190" t="s">
        <v>1386</v>
      </c>
      <c r="G34" s="190"/>
      <c r="H34" s="302"/>
      <c r="I34" s="190"/>
      <c r="J34" s="190"/>
      <c r="K34" s="190" t="s">
        <v>721</v>
      </c>
      <c r="L34" s="303"/>
      <c r="M34" s="303"/>
      <c r="N34" s="190" t="s">
        <v>721</v>
      </c>
      <c r="O34" s="190" t="s">
        <v>721</v>
      </c>
      <c r="P34" s="190"/>
      <c r="Q34" s="190"/>
      <c r="R34" s="195"/>
      <c r="S34" s="190"/>
    </row>
    <row r="35" spans="1:19" ht="30" x14ac:dyDescent="0.25">
      <c r="A35" s="194" t="str">
        <f>FUNCTIONAL!B105</f>
        <v>INDT-FUN-23</v>
      </c>
      <c r="B35" s="264" t="str">
        <f>FUNCTIONAL!A105</f>
        <v>verify new FRMP cannot initiate CR-1000 for meter installation type code = VICAMI and Read type code = NS</v>
      </c>
      <c r="C35" s="264" t="str">
        <f>FUNCTIONAL!C105</f>
        <v>FRMP</v>
      </c>
      <c r="D35" s="264" t="str">
        <f>FUNCTIONAL!H105</f>
        <v>INDT_PRE_09</v>
      </c>
      <c r="E35" s="190">
        <v>1</v>
      </c>
      <c r="F35" s="190" t="s">
        <v>1390</v>
      </c>
      <c r="G35" s="190"/>
      <c r="H35" s="302"/>
      <c r="I35" s="190"/>
      <c r="J35" s="190"/>
      <c r="K35" s="190"/>
      <c r="L35" s="303"/>
      <c r="M35" s="303"/>
      <c r="N35" s="190"/>
      <c r="O35" s="190"/>
      <c r="P35" s="190"/>
      <c r="Q35" s="190"/>
      <c r="R35" s="195"/>
      <c r="S35" s="190"/>
    </row>
    <row r="36" spans="1:19" x14ac:dyDescent="0.25">
      <c r="A36" s="194" t="str">
        <f>FUNCTIONAL!B107</f>
        <v>INDT-FUN-24</v>
      </c>
      <c r="B36" s="264" t="str">
        <f>FUNCTIONAL!A107</f>
        <v>verify CR-6800 cannot be initiated with incorrect MDP.</v>
      </c>
      <c r="C36" s="264" t="str">
        <f>FUNCTIONAL!C107</f>
        <v>RP</v>
      </c>
      <c r="D36" s="264" t="str">
        <f>FUNCTIONAL!H107</f>
        <v>INDT_PRE_06</v>
      </c>
      <c r="E36" s="190">
        <v>1</v>
      </c>
      <c r="F36" s="190" t="s">
        <v>1387</v>
      </c>
      <c r="G36" s="190"/>
      <c r="H36" s="302"/>
      <c r="I36" s="190"/>
      <c r="J36" s="190"/>
      <c r="K36" s="190"/>
      <c r="L36" s="303"/>
      <c r="M36" s="303"/>
      <c r="N36" s="190" t="s">
        <v>721</v>
      </c>
      <c r="O36" s="190"/>
      <c r="P36" s="190"/>
      <c r="Q36" s="190"/>
      <c r="R36" s="195"/>
      <c r="S36" s="190"/>
    </row>
    <row r="37" spans="1:19" x14ac:dyDescent="0.25">
      <c r="A37" s="194" t="str">
        <f>FUNCTIONAL!B109</f>
        <v>INDT-FUN-25</v>
      </c>
      <c r="B37" s="264" t="str">
        <f>FUNCTIONAL!A109</f>
        <v>verify new MC cannot initiate CR-6800</v>
      </c>
      <c r="C37" s="264" t="str">
        <f>FUNCTIONAL!C109</f>
        <v>RP</v>
      </c>
      <c r="D37" s="264" t="str">
        <f>FUNCTIONAL!H109</f>
        <v>INDT_PRE_06</v>
      </c>
      <c r="E37" s="190">
        <v>1</v>
      </c>
      <c r="F37" s="190" t="s">
        <v>1387</v>
      </c>
      <c r="G37" s="190"/>
      <c r="H37" s="302"/>
      <c r="I37" s="190"/>
      <c r="J37" s="190"/>
      <c r="K37" s="190"/>
      <c r="L37" s="303"/>
      <c r="M37" s="303"/>
      <c r="N37" s="190"/>
      <c r="O37" s="190"/>
      <c r="P37" s="190"/>
      <c r="Q37" s="190"/>
      <c r="R37" s="195"/>
      <c r="S37" s="190"/>
    </row>
    <row r="38" spans="1:19" x14ac:dyDescent="0.25">
      <c r="A38" s="194" t="str">
        <f>FUNCTIONAL!B111</f>
        <v>INDT-FUN-26</v>
      </c>
      <c r="B38" s="264" t="str">
        <f>FUNCTIONAL!A111</f>
        <v>verify CR-6800 can not be initiated with incorrect MDP.</v>
      </c>
      <c r="C38" s="264" t="str">
        <f>FUNCTIONAL!C111</f>
        <v>FRMP</v>
      </c>
      <c r="D38" s="264" t="str">
        <f>FUNCTIONAL!H111</f>
        <v>INDT_PRE_06</v>
      </c>
      <c r="E38" s="190">
        <v>1</v>
      </c>
      <c r="F38" s="190" t="s">
        <v>1387</v>
      </c>
      <c r="G38" s="190"/>
      <c r="H38" s="302"/>
      <c r="I38" s="190"/>
      <c r="J38" s="190"/>
      <c r="K38" s="190"/>
      <c r="L38" s="303"/>
      <c r="M38" s="303"/>
      <c r="N38" s="190" t="s">
        <v>721</v>
      </c>
      <c r="O38" s="190"/>
      <c r="P38" s="190"/>
      <c r="Q38" s="190"/>
      <c r="R38" s="195"/>
      <c r="S38" s="190"/>
    </row>
    <row r="39" spans="1:19" x14ac:dyDescent="0.25">
      <c r="A39" s="194" t="str">
        <f>FUNCTIONAL!B113</f>
        <v>INDT-FUN-27</v>
      </c>
      <c r="B39" s="264" t="str">
        <f>FUNCTIONAL!A113</f>
        <v>verify CR-6800 can be initiated by current FRMP.</v>
      </c>
      <c r="C39" s="264" t="str">
        <f>FUNCTIONAL!C113</f>
        <v>FRMP</v>
      </c>
      <c r="D39" s="264" t="str">
        <f>FUNCTIONAL!H113</f>
        <v>INDT_PRE_06</v>
      </c>
      <c r="E39" s="190">
        <v>3</v>
      </c>
      <c r="F39" s="190" t="s">
        <v>1386</v>
      </c>
      <c r="G39" s="190"/>
      <c r="H39" s="302"/>
      <c r="I39" s="190"/>
      <c r="J39" s="190"/>
      <c r="K39" s="190" t="s">
        <v>721</v>
      </c>
      <c r="L39" s="303"/>
      <c r="M39" s="303"/>
      <c r="N39" s="190" t="s">
        <v>721</v>
      </c>
      <c r="O39" s="190" t="s">
        <v>721</v>
      </c>
      <c r="P39" s="190"/>
      <c r="Q39" s="190"/>
      <c r="R39" s="195"/>
      <c r="S39" s="190"/>
    </row>
    <row r="40" spans="1:19" ht="30" x14ac:dyDescent="0.25">
      <c r="A40" s="194" t="str">
        <f>FUNCTIONAL!B119</f>
        <v>INDT-FUN-28</v>
      </c>
      <c r="B40" s="264" t="str">
        <f>FUNCTIONAL!A119</f>
        <v>verify current MPB can initiate CR-3051 with Meter Register Status Code = D.</v>
      </c>
      <c r="C40" s="264" t="str">
        <f>FUNCTIONAL!C119</f>
        <v>MPB</v>
      </c>
      <c r="D40" s="264" t="str">
        <f>FUNCTIONAL!H119</f>
        <v>INDT_PRE_06</v>
      </c>
      <c r="E40" s="190">
        <v>1</v>
      </c>
      <c r="F40" s="190" t="s">
        <v>1389</v>
      </c>
      <c r="G40" s="190"/>
      <c r="H40" s="302"/>
      <c r="I40" s="190"/>
      <c r="J40" s="190"/>
      <c r="K40" s="190"/>
      <c r="L40" s="303"/>
      <c r="M40" s="303"/>
      <c r="N40" s="190"/>
      <c r="O40" s="190" t="s">
        <v>721</v>
      </c>
      <c r="P40" s="190"/>
      <c r="Q40" s="190"/>
      <c r="R40" s="195"/>
      <c r="S40" s="190"/>
    </row>
    <row r="41" spans="1:19" x14ac:dyDescent="0.25">
      <c r="A41" s="194" t="str">
        <f>FUNCTIONAL!B123</f>
        <v>INDT-FUN-29</v>
      </c>
      <c r="B41" s="264" t="str">
        <f>FUNCTIONAL!A123</f>
        <v>verify current LNSP can initiate CR-5060 for NMI Status code = N</v>
      </c>
      <c r="C41" s="264" t="str">
        <f>FUNCTIONAL!C123</f>
        <v>LNSP</v>
      </c>
      <c r="D41" s="264" t="str">
        <f>FUNCTIONAL!H123</f>
        <v>INDT_PRE_04</v>
      </c>
      <c r="E41" s="190">
        <v>2</v>
      </c>
      <c r="F41" s="190" t="s">
        <v>1387</v>
      </c>
      <c r="G41" s="190"/>
      <c r="H41" s="302"/>
      <c r="I41" s="190"/>
      <c r="J41" s="190"/>
      <c r="K41" s="190"/>
      <c r="L41" s="303"/>
      <c r="M41" s="303"/>
      <c r="N41" s="190" t="s">
        <v>721</v>
      </c>
      <c r="O41" s="190" t="s">
        <v>721</v>
      </c>
      <c r="P41" s="190"/>
      <c r="Q41" s="190"/>
      <c r="R41" s="195"/>
      <c r="S41" s="190"/>
    </row>
    <row r="42" spans="1:19" ht="15.75" thickBot="1" x14ac:dyDescent="0.3">
      <c r="A42" s="196" t="str">
        <f>FUNCTIONAL!B127</f>
        <v>INDT-FUN-30</v>
      </c>
      <c r="B42" s="307" t="str">
        <f>FUNCTIONAL!A127</f>
        <v>verify current LR cannot initiate CR-5060.</v>
      </c>
      <c r="C42" s="307" t="str">
        <f>FUNCTIONAL!C127</f>
        <v>LR</v>
      </c>
      <c r="D42" s="307" t="str">
        <f>FUNCTIONAL!H127</f>
        <v>INDT_PRE_04</v>
      </c>
      <c r="E42" s="197">
        <v>1</v>
      </c>
      <c r="F42" s="197" t="s">
        <v>1389</v>
      </c>
      <c r="G42" s="197"/>
      <c r="H42" s="309"/>
      <c r="I42" s="197"/>
      <c r="J42" s="197"/>
      <c r="K42" s="197"/>
      <c r="L42" s="310"/>
      <c r="M42" s="310"/>
      <c r="N42" s="197"/>
      <c r="O42" s="197" t="s">
        <v>721</v>
      </c>
      <c r="P42" s="197"/>
      <c r="Q42" s="197"/>
      <c r="R42" s="198"/>
      <c r="S42" s="190"/>
    </row>
    <row r="48" spans="1:19" x14ac:dyDescent="0.25">
      <c r="B48" s="186" t="s">
        <v>1388</v>
      </c>
      <c r="C48" s="186">
        <f t="shared" ref="C48:C56" si="2">COUNTIF($F$4:$F$42,B48)</f>
        <v>5</v>
      </c>
    </row>
    <row r="49" spans="2:3" x14ac:dyDescent="0.25">
      <c r="B49" s="186" t="s">
        <v>1384</v>
      </c>
      <c r="C49" s="186">
        <f t="shared" si="2"/>
        <v>5</v>
      </c>
    </row>
    <row r="50" spans="2:3" x14ac:dyDescent="0.25">
      <c r="B50" s="186" t="s">
        <v>1385</v>
      </c>
      <c r="C50" s="186">
        <f t="shared" si="2"/>
        <v>4</v>
      </c>
    </row>
    <row r="51" spans="2:3" x14ac:dyDescent="0.25">
      <c r="B51" s="186" t="s">
        <v>1386</v>
      </c>
      <c r="C51" s="186">
        <f t="shared" si="2"/>
        <v>6</v>
      </c>
    </row>
    <row r="52" spans="2:3" x14ac:dyDescent="0.25">
      <c r="B52" s="186" t="s">
        <v>1387</v>
      </c>
      <c r="C52" s="186">
        <f t="shared" si="2"/>
        <v>8</v>
      </c>
    </row>
    <row r="53" spans="2:3" x14ac:dyDescent="0.25">
      <c r="B53" s="186" t="s">
        <v>1389</v>
      </c>
      <c r="C53" s="186">
        <f t="shared" si="2"/>
        <v>7</v>
      </c>
    </row>
    <row r="54" spans="2:3" x14ac:dyDescent="0.25">
      <c r="B54" s="186" t="s">
        <v>1390</v>
      </c>
      <c r="C54" s="186">
        <f t="shared" si="2"/>
        <v>4</v>
      </c>
    </row>
    <row r="55" spans="2:3" x14ac:dyDescent="0.25">
      <c r="B55" s="186" t="s">
        <v>1391</v>
      </c>
      <c r="C55" s="186">
        <f t="shared" si="2"/>
        <v>0</v>
      </c>
    </row>
    <row r="56" spans="2:3" x14ac:dyDescent="0.25">
      <c r="B56" s="186" t="s">
        <v>1392</v>
      </c>
      <c r="C56" s="186">
        <f t="shared" si="2"/>
        <v>0</v>
      </c>
    </row>
    <row r="65" spans="2:2" x14ac:dyDescent="0.25">
      <c r="B65" s="186">
        <f>30/5</f>
        <v>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6"/>
  <sheetViews>
    <sheetView workbookViewId="0"/>
  </sheetViews>
  <sheetFormatPr defaultRowHeight="15" x14ac:dyDescent="0.25"/>
  <cols>
    <col min="1" max="17" width="9.7109375" style="190" customWidth="1"/>
    <col min="18" max="16384" width="9.140625" style="190"/>
  </cols>
  <sheetData>
    <row r="1" spans="1:23" x14ac:dyDescent="0.25">
      <c r="C1" s="200" t="s">
        <v>1404</v>
      </c>
      <c r="O1" s="200" t="s">
        <v>1417</v>
      </c>
    </row>
    <row r="2" spans="1:23" x14ac:dyDescent="0.25">
      <c r="O2" s="190" t="s">
        <v>1418</v>
      </c>
      <c r="P2" s="190" t="s">
        <v>1422</v>
      </c>
    </row>
    <row r="3" spans="1:23" x14ac:dyDescent="0.25">
      <c r="C3" s="190" t="s">
        <v>1397</v>
      </c>
      <c r="D3" s="190" t="s">
        <v>1403</v>
      </c>
      <c r="O3" s="190" t="s">
        <v>1419</v>
      </c>
      <c r="P3" s="190" t="s">
        <v>1423</v>
      </c>
    </row>
    <row r="4" spans="1:23" x14ac:dyDescent="0.25">
      <c r="C4" s="190" t="s">
        <v>1400</v>
      </c>
      <c r="D4" s="190" t="s">
        <v>1402</v>
      </c>
      <c r="O4" s="186" t="s">
        <v>1420</v>
      </c>
      <c r="P4" s="190" t="s">
        <v>1424</v>
      </c>
    </row>
    <row r="5" spans="1:23" x14ac:dyDescent="0.25">
      <c r="C5" s="186" t="s">
        <v>1398</v>
      </c>
      <c r="D5" s="190" t="s">
        <v>1401</v>
      </c>
      <c r="O5" s="186" t="s">
        <v>1421</v>
      </c>
      <c r="P5" s="186" t="s">
        <v>1425</v>
      </c>
    </row>
    <row r="6" spans="1:23" x14ac:dyDescent="0.25">
      <c r="C6" s="186" t="s">
        <v>1097</v>
      </c>
      <c r="D6" s="190" t="s">
        <v>1399</v>
      </c>
      <c r="O6" s="328">
        <v>-1</v>
      </c>
    </row>
    <row r="8" spans="1:23" ht="15.75" thickBot="1" x14ac:dyDescent="0.3"/>
    <row r="9" spans="1:23" ht="15" customHeight="1" x14ac:dyDescent="0.25">
      <c r="A9" s="191"/>
      <c r="B9" s="192"/>
      <c r="C9" s="192"/>
      <c r="D9" s="192"/>
      <c r="E9" s="192"/>
      <c r="F9" s="192"/>
      <c r="G9" s="192"/>
      <c r="H9" s="192"/>
      <c r="I9" s="192"/>
      <c r="J9" s="192"/>
      <c r="K9" s="192"/>
      <c r="L9" s="192"/>
      <c r="M9" s="192"/>
      <c r="N9" s="192"/>
      <c r="O9" s="192"/>
      <c r="P9" s="192"/>
      <c r="Q9" s="192"/>
      <c r="R9" s="192"/>
      <c r="S9" s="192"/>
      <c r="T9" s="192"/>
      <c r="U9" s="192"/>
      <c r="V9" s="192"/>
      <c r="W9" s="193"/>
    </row>
    <row r="10" spans="1:23" ht="15" customHeight="1" x14ac:dyDescent="0.25">
      <c r="A10" s="194"/>
      <c r="C10" s="242"/>
      <c r="L10" s="242"/>
      <c r="N10" s="242"/>
      <c r="O10" s="242"/>
      <c r="P10" s="242"/>
      <c r="T10" s="242"/>
      <c r="W10" s="195"/>
    </row>
    <row r="11" spans="1:23" ht="15" customHeight="1" x14ac:dyDescent="0.25">
      <c r="A11" s="194"/>
      <c r="B11" s="200" t="s">
        <v>1214</v>
      </c>
      <c r="C11" s="200"/>
      <c r="E11" s="288" t="s">
        <v>1222</v>
      </c>
      <c r="F11" s="288" t="s">
        <v>1224</v>
      </c>
      <c r="G11" s="288" t="s">
        <v>1222</v>
      </c>
      <c r="H11" s="288" t="s">
        <v>1224</v>
      </c>
      <c r="M11" s="290" t="s">
        <v>1217</v>
      </c>
      <c r="N11" s="290" t="s">
        <v>1220</v>
      </c>
      <c r="O11" s="290" t="s">
        <v>1217</v>
      </c>
      <c r="P11" s="290" t="s">
        <v>1220</v>
      </c>
      <c r="U11" s="429" t="s">
        <v>1221</v>
      </c>
      <c r="W11" s="195"/>
    </row>
    <row r="12" spans="1:23" ht="15" customHeight="1" thickBot="1" x14ac:dyDescent="0.3">
      <c r="A12" s="194"/>
      <c r="C12" s="200"/>
      <c r="E12" s="190" t="s">
        <v>669</v>
      </c>
      <c r="F12" s="190" t="s">
        <v>669</v>
      </c>
      <c r="G12" s="190" t="s">
        <v>1416</v>
      </c>
      <c r="H12" s="190" t="s">
        <v>1416</v>
      </c>
      <c r="M12" s="190" t="s">
        <v>669</v>
      </c>
      <c r="N12" s="190" t="s">
        <v>669</v>
      </c>
      <c r="O12" s="190" t="s">
        <v>1416</v>
      </c>
      <c r="P12" s="190" t="s">
        <v>1416</v>
      </c>
      <c r="U12" s="190" t="s">
        <v>669</v>
      </c>
      <c r="W12" s="195"/>
    </row>
    <row r="13" spans="1:23" ht="15" customHeight="1" x14ac:dyDescent="0.25">
      <c r="A13" s="194"/>
      <c r="B13" s="313" t="s">
        <v>1201</v>
      </c>
      <c r="C13" s="288" t="s">
        <v>1203</v>
      </c>
      <c r="D13" s="190" t="s">
        <v>671</v>
      </c>
      <c r="E13" s="191"/>
      <c r="F13" s="193"/>
      <c r="G13" s="191"/>
      <c r="H13" s="193"/>
      <c r="J13" s="313" t="s">
        <v>1233</v>
      </c>
      <c r="K13" s="290" t="s">
        <v>1235</v>
      </c>
      <c r="L13" s="190" t="s">
        <v>671</v>
      </c>
      <c r="M13" s="191"/>
      <c r="N13" s="193"/>
      <c r="O13" s="191"/>
      <c r="P13" s="193"/>
      <c r="R13" s="313" t="s">
        <v>1358</v>
      </c>
      <c r="S13" s="293" t="s">
        <v>1198</v>
      </c>
      <c r="T13" s="190" t="s">
        <v>1199</v>
      </c>
      <c r="U13" s="207"/>
      <c r="W13" s="195"/>
    </row>
    <row r="14" spans="1:23" ht="15" customHeight="1" thickBot="1" x14ac:dyDescent="0.3">
      <c r="A14" s="194"/>
      <c r="B14" s="313" t="s">
        <v>1201</v>
      </c>
      <c r="C14" s="288" t="s">
        <v>1203</v>
      </c>
      <c r="D14" s="190" t="s">
        <v>1395</v>
      </c>
      <c r="E14" s="194"/>
      <c r="F14" s="195"/>
      <c r="G14" s="194"/>
      <c r="H14" s="195"/>
      <c r="J14" s="313" t="s">
        <v>1233</v>
      </c>
      <c r="K14" s="290" t="s">
        <v>1235</v>
      </c>
      <c r="L14" s="190" t="s">
        <v>1395</v>
      </c>
      <c r="M14" s="194"/>
      <c r="N14" s="195"/>
      <c r="O14" s="194"/>
      <c r="P14" s="195"/>
      <c r="R14" s="313" t="s">
        <v>1358</v>
      </c>
      <c r="S14" s="293" t="s">
        <v>1200</v>
      </c>
      <c r="T14" s="190" t="s">
        <v>15</v>
      </c>
      <c r="U14" s="209"/>
      <c r="W14" s="195"/>
    </row>
    <row r="15" spans="1:23" ht="15" customHeight="1" x14ac:dyDescent="0.25">
      <c r="A15" s="194"/>
      <c r="B15" s="313" t="s">
        <v>1201</v>
      </c>
      <c r="C15" s="288" t="s">
        <v>1207</v>
      </c>
      <c r="D15" s="190" t="s">
        <v>1199</v>
      </c>
      <c r="E15" s="194"/>
      <c r="F15" s="195"/>
      <c r="G15" s="194"/>
      <c r="H15" s="195"/>
      <c r="J15" s="313" t="s">
        <v>1233</v>
      </c>
      <c r="K15" s="290" t="s">
        <v>1237</v>
      </c>
      <c r="L15" s="190" t="s">
        <v>1199</v>
      </c>
      <c r="M15" s="194"/>
      <c r="N15" s="195"/>
      <c r="O15" s="194"/>
      <c r="P15" s="195"/>
      <c r="W15" s="195"/>
    </row>
    <row r="16" spans="1:23" ht="15" customHeight="1" x14ac:dyDescent="0.25">
      <c r="A16" s="194"/>
      <c r="B16" s="313" t="s">
        <v>1201</v>
      </c>
      <c r="C16" s="288" t="s">
        <v>1208</v>
      </c>
      <c r="D16" s="190" t="s">
        <v>15</v>
      </c>
      <c r="E16" s="194"/>
      <c r="F16" s="195"/>
      <c r="G16" s="194"/>
      <c r="H16" s="195"/>
      <c r="J16" s="313" t="s">
        <v>1233</v>
      </c>
      <c r="K16" s="290" t="s">
        <v>1238</v>
      </c>
      <c r="L16" s="186" t="s">
        <v>15</v>
      </c>
      <c r="M16" s="194"/>
      <c r="N16" s="195"/>
      <c r="O16" s="194"/>
      <c r="P16" s="195"/>
      <c r="W16" s="195"/>
    </row>
    <row r="17" spans="1:23" ht="15" customHeight="1" x14ac:dyDescent="0.25">
      <c r="A17" s="194"/>
      <c r="B17" s="313" t="s">
        <v>1358</v>
      </c>
      <c r="C17" s="293" t="s">
        <v>1198</v>
      </c>
      <c r="D17" s="190" t="s">
        <v>1199</v>
      </c>
      <c r="E17" s="194"/>
      <c r="F17" s="195"/>
      <c r="G17" s="194"/>
      <c r="H17" s="195"/>
      <c r="J17" s="313" t="s">
        <v>1233</v>
      </c>
      <c r="K17" s="290" t="s">
        <v>1239</v>
      </c>
      <c r="L17" s="190" t="s">
        <v>671</v>
      </c>
      <c r="M17" s="194"/>
      <c r="N17" s="195"/>
      <c r="O17" s="194"/>
      <c r="P17" s="195"/>
      <c r="W17" s="195"/>
    </row>
    <row r="18" spans="1:23" ht="15" customHeight="1" thickBot="1" x14ac:dyDescent="0.3">
      <c r="A18" s="194"/>
      <c r="B18" s="313" t="s">
        <v>1358</v>
      </c>
      <c r="C18" s="293" t="s">
        <v>1200</v>
      </c>
      <c r="D18" s="190" t="s">
        <v>15</v>
      </c>
      <c r="E18" s="196"/>
      <c r="F18" s="198"/>
      <c r="G18" s="196"/>
      <c r="H18" s="198"/>
      <c r="J18" s="313" t="s">
        <v>1233</v>
      </c>
      <c r="K18" s="290" t="s">
        <v>1239</v>
      </c>
      <c r="L18" s="190" t="s">
        <v>1395</v>
      </c>
      <c r="M18" s="194"/>
      <c r="N18" s="195"/>
      <c r="O18" s="194"/>
      <c r="P18" s="195"/>
      <c r="W18" s="195"/>
    </row>
    <row r="19" spans="1:23" s="186" customFormat="1" ht="15" customHeight="1" x14ac:dyDescent="0.25">
      <c r="A19" s="314"/>
      <c r="C19" s="272"/>
      <c r="J19" s="313" t="s">
        <v>1233</v>
      </c>
      <c r="K19" s="290" t="s">
        <v>1240</v>
      </c>
      <c r="L19" s="186" t="s">
        <v>1199</v>
      </c>
      <c r="M19" s="314"/>
      <c r="N19" s="315"/>
      <c r="O19" s="314"/>
      <c r="P19" s="315"/>
      <c r="W19" s="315"/>
    </row>
    <row r="20" spans="1:23" s="186" customFormat="1" ht="15" customHeight="1" x14ac:dyDescent="0.25">
      <c r="A20" s="314"/>
      <c r="C20" s="272"/>
      <c r="J20" s="313" t="s">
        <v>1233</v>
      </c>
      <c r="K20" s="290" t="s">
        <v>1241</v>
      </c>
      <c r="L20" s="186" t="s">
        <v>15</v>
      </c>
      <c r="M20" s="314"/>
      <c r="N20" s="315"/>
      <c r="O20" s="314"/>
      <c r="P20" s="315"/>
      <c r="W20" s="315"/>
    </row>
    <row r="21" spans="1:23" s="186" customFormat="1" ht="15" customHeight="1" x14ac:dyDescent="0.25">
      <c r="A21" s="314"/>
      <c r="C21" s="272"/>
      <c r="J21" s="313" t="s">
        <v>1358</v>
      </c>
      <c r="K21" s="293" t="s">
        <v>1198</v>
      </c>
      <c r="L21" s="190" t="s">
        <v>1199</v>
      </c>
      <c r="M21" s="314"/>
      <c r="N21" s="315"/>
      <c r="O21" s="314"/>
      <c r="P21" s="315"/>
      <c r="W21" s="315"/>
    </row>
    <row r="22" spans="1:23" s="186" customFormat="1" ht="15" customHeight="1" thickBot="1" x14ac:dyDescent="0.3">
      <c r="A22" s="314"/>
      <c r="C22" s="272"/>
      <c r="J22" s="313" t="s">
        <v>1358</v>
      </c>
      <c r="K22" s="293" t="s">
        <v>1200</v>
      </c>
      <c r="L22" s="190" t="s">
        <v>15</v>
      </c>
      <c r="M22" s="316"/>
      <c r="N22" s="317"/>
      <c r="O22" s="316"/>
      <c r="P22" s="317"/>
      <c r="W22" s="315"/>
    </row>
    <row r="23" spans="1:23" s="186" customFormat="1" ht="15" customHeight="1" thickBot="1" x14ac:dyDescent="0.3">
      <c r="A23" s="316"/>
      <c r="B23" s="308"/>
      <c r="C23" s="300"/>
      <c r="D23" s="308"/>
      <c r="E23" s="308"/>
      <c r="F23" s="308"/>
      <c r="G23" s="308"/>
      <c r="H23" s="308"/>
      <c r="I23" s="308"/>
      <c r="J23" s="308"/>
      <c r="K23" s="308"/>
      <c r="L23" s="308"/>
      <c r="M23" s="308"/>
      <c r="N23" s="308"/>
      <c r="O23" s="308"/>
      <c r="P23" s="308"/>
      <c r="Q23" s="308"/>
      <c r="R23" s="308"/>
      <c r="S23" s="308"/>
      <c r="T23" s="308"/>
      <c r="U23" s="308"/>
      <c r="V23" s="308"/>
      <c r="W23" s="317"/>
    </row>
    <row r="24" spans="1:23" s="186" customFormat="1" x14ac:dyDescent="0.25">
      <c r="A24" s="318"/>
      <c r="B24" s="319"/>
      <c r="C24" s="320"/>
      <c r="D24" s="319"/>
      <c r="E24" s="319"/>
      <c r="F24" s="319"/>
      <c r="G24" s="319"/>
      <c r="H24" s="319"/>
      <c r="I24" s="319"/>
      <c r="J24" s="319"/>
      <c r="K24" s="319"/>
      <c r="L24" s="319"/>
      <c r="M24" s="319"/>
      <c r="N24" s="319"/>
      <c r="O24" s="319"/>
      <c r="P24" s="319"/>
      <c r="Q24" s="319"/>
      <c r="R24" s="321"/>
    </row>
    <row r="25" spans="1:23" s="186" customFormat="1" x14ac:dyDescent="0.25">
      <c r="A25" s="314"/>
      <c r="B25" s="200" t="s">
        <v>1228</v>
      </c>
      <c r="C25" s="272"/>
      <c r="E25" s="267" t="s">
        <v>1228</v>
      </c>
      <c r="R25" s="315"/>
    </row>
    <row r="26" spans="1:23" s="186" customFormat="1" ht="15.75" thickBot="1" x14ac:dyDescent="0.3">
      <c r="A26" s="314"/>
      <c r="C26" s="272"/>
      <c r="E26" s="186" t="s">
        <v>669</v>
      </c>
      <c r="R26" s="315"/>
    </row>
    <row r="27" spans="1:23" s="186" customFormat="1" ht="25.5" x14ac:dyDescent="0.25">
      <c r="A27" s="314"/>
      <c r="B27" s="313" t="s">
        <v>1358</v>
      </c>
      <c r="C27" s="293" t="s">
        <v>1198</v>
      </c>
      <c r="D27" s="190" t="s">
        <v>1199</v>
      </c>
      <c r="E27" s="207"/>
      <c r="R27" s="315"/>
    </row>
    <row r="28" spans="1:23" s="186" customFormat="1" ht="26.25" thickBot="1" x14ac:dyDescent="0.3">
      <c r="A28" s="314"/>
      <c r="B28" s="313" t="s">
        <v>1358</v>
      </c>
      <c r="C28" s="293" t="s">
        <v>1200</v>
      </c>
      <c r="D28" s="190" t="s">
        <v>15</v>
      </c>
      <c r="E28" s="209"/>
      <c r="R28" s="315"/>
    </row>
    <row r="29" spans="1:23" s="186" customFormat="1" ht="15.75" thickBot="1" x14ac:dyDescent="0.3">
      <c r="A29" s="314"/>
      <c r="C29" s="272"/>
      <c r="R29" s="315"/>
    </row>
    <row r="30" spans="1:23" s="186" customFormat="1" x14ac:dyDescent="0.25">
      <c r="A30" s="318"/>
      <c r="B30" s="319"/>
      <c r="C30" s="320"/>
      <c r="D30" s="319"/>
      <c r="E30" s="319"/>
      <c r="F30" s="319"/>
      <c r="G30" s="319"/>
      <c r="H30" s="319"/>
      <c r="I30" s="319"/>
      <c r="J30" s="319"/>
      <c r="K30" s="319"/>
      <c r="L30" s="319"/>
      <c r="M30" s="319"/>
      <c r="N30" s="319"/>
      <c r="O30" s="319"/>
      <c r="P30" s="319"/>
      <c r="Q30" s="319"/>
      <c r="R30" s="321"/>
    </row>
    <row r="31" spans="1:23" s="186" customFormat="1" ht="25.5" x14ac:dyDescent="0.25">
      <c r="A31" s="314"/>
      <c r="B31" s="242" t="s">
        <v>1233</v>
      </c>
      <c r="C31" s="272"/>
      <c r="E31" s="290" t="s">
        <v>1235</v>
      </c>
      <c r="F31" s="290" t="s">
        <v>1235</v>
      </c>
      <c r="G31" s="290" t="s">
        <v>1237</v>
      </c>
      <c r="H31" s="290" t="s">
        <v>1238</v>
      </c>
      <c r="I31" s="290" t="s">
        <v>1239</v>
      </c>
      <c r="J31" s="290" t="s">
        <v>1239</v>
      </c>
      <c r="K31" s="290" t="s">
        <v>1240</v>
      </c>
      <c r="L31" s="290" t="s">
        <v>1241</v>
      </c>
      <c r="R31" s="315"/>
    </row>
    <row r="32" spans="1:23" s="186" customFormat="1" ht="15.75" thickBot="1" x14ac:dyDescent="0.3">
      <c r="A32" s="314"/>
      <c r="C32" s="272"/>
      <c r="E32" s="186" t="s">
        <v>671</v>
      </c>
      <c r="F32" s="186" t="s">
        <v>1395</v>
      </c>
      <c r="G32" s="186" t="s">
        <v>1199</v>
      </c>
      <c r="H32" s="186" t="s">
        <v>15</v>
      </c>
      <c r="I32" s="186" t="s">
        <v>671</v>
      </c>
      <c r="J32" s="186" t="s">
        <v>1395</v>
      </c>
      <c r="K32" s="186" t="s">
        <v>1199</v>
      </c>
      <c r="L32" s="186" t="s">
        <v>15</v>
      </c>
      <c r="R32" s="315"/>
    </row>
    <row r="33" spans="1:18" s="186" customFormat="1" x14ac:dyDescent="0.25">
      <c r="A33" s="314"/>
      <c r="B33" s="313" t="s">
        <v>1214</v>
      </c>
      <c r="C33" s="290" t="s">
        <v>1217</v>
      </c>
      <c r="D33" s="186" t="s">
        <v>669</v>
      </c>
      <c r="E33" s="318"/>
      <c r="F33" s="319"/>
      <c r="G33" s="319"/>
      <c r="H33" s="319"/>
      <c r="I33" s="319"/>
      <c r="J33" s="319"/>
      <c r="K33" s="319"/>
      <c r="L33" s="321"/>
      <c r="R33" s="315"/>
    </row>
    <row r="34" spans="1:18" s="186" customFormat="1" x14ac:dyDescent="0.25">
      <c r="A34" s="314"/>
      <c r="B34" s="313" t="s">
        <v>1214</v>
      </c>
      <c r="C34" s="290" t="s">
        <v>1220</v>
      </c>
      <c r="D34" s="186" t="s">
        <v>669</v>
      </c>
      <c r="E34" s="314"/>
      <c r="L34" s="315"/>
      <c r="R34" s="315"/>
    </row>
    <row r="35" spans="1:18" s="186" customFormat="1" x14ac:dyDescent="0.25">
      <c r="A35" s="314"/>
      <c r="B35" s="313" t="s">
        <v>1229</v>
      </c>
      <c r="C35" s="290" t="s">
        <v>1231</v>
      </c>
      <c r="D35" s="186" t="s">
        <v>669</v>
      </c>
      <c r="E35" s="314"/>
      <c r="L35" s="315"/>
      <c r="R35" s="315"/>
    </row>
    <row r="36" spans="1:18" s="186" customFormat="1" x14ac:dyDescent="0.25">
      <c r="A36" s="314"/>
      <c r="B36" s="313" t="s">
        <v>1293</v>
      </c>
      <c r="C36" s="290" t="s">
        <v>1265</v>
      </c>
      <c r="D36" s="186" t="s">
        <v>669</v>
      </c>
      <c r="E36" s="314"/>
      <c r="L36" s="315"/>
      <c r="R36" s="315"/>
    </row>
    <row r="37" spans="1:18" s="186" customFormat="1" x14ac:dyDescent="0.25">
      <c r="A37" s="314"/>
      <c r="B37" s="313" t="s">
        <v>1233</v>
      </c>
      <c r="C37" s="290" t="s">
        <v>1235</v>
      </c>
      <c r="D37" s="186" t="s">
        <v>671</v>
      </c>
      <c r="E37" s="314"/>
      <c r="L37" s="315"/>
      <c r="R37" s="315"/>
    </row>
    <row r="38" spans="1:18" s="186" customFormat="1" x14ac:dyDescent="0.25">
      <c r="A38" s="314"/>
      <c r="B38" s="313" t="s">
        <v>1233</v>
      </c>
      <c r="C38" s="290" t="s">
        <v>1235</v>
      </c>
      <c r="D38" s="186" t="s">
        <v>1395</v>
      </c>
      <c r="E38" s="314"/>
      <c r="L38" s="315"/>
      <c r="R38" s="315"/>
    </row>
    <row r="39" spans="1:18" s="186" customFormat="1" x14ac:dyDescent="0.25">
      <c r="A39" s="314"/>
      <c r="B39" s="313" t="s">
        <v>1233</v>
      </c>
      <c r="C39" s="290" t="s">
        <v>1237</v>
      </c>
      <c r="D39" s="186" t="s">
        <v>1199</v>
      </c>
      <c r="E39" s="314"/>
      <c r="L39" s="315"/>
      <c r="R39" s="315"/>
    </row>
    <row r="40" spans="1:18" s="186" customFormat="1" x14ac:dyDescent="0.25">
      <c r="A40" s="314"/>
      <c r="B40" s="313" t="s">
        <v>1233</v>
      </c>
      <c r="C40" s="290" t="s">
        <v>1238</v>
      </c>
      <c r="D40" s="186" t="s">
        <v>15</v>
      </c>
      <c r="E40" s="314"/>
      <c r="L40" s="315"/>
      <c r="R40" s="315"/>
    </row>
    <row r="41" spans="1:18" s="186" customFormat="1" x14ac:dyDescent="0.25">
      <c r="A41" s="314"/>
      <c r="B41" s="313" t="s">
        <v>1233</v>
      </c>
      <c r="C41" s="290" t="s">
        <v>1239</v>
      </c>
      <c r="D41" s="186" t="s">
        <v>671</v>
      </c>
      <c r="E41" s="314"/>
      <c r="L41" s="315"/>
      <c r="R41" s="315"/>
    </row>
    <row r="42" spans="1:18" s="186" customFormat="1" x14ac:dyDescent="0.25">
      <c r="A42" s="314"/>
      <c r="B42" s="313" t="s">
        <v>1233</v>
      </c>
      <c r="C42" s="290" t="s">
        <v>1239</v>
      </c>
      <c r="D42" s="186" t="s">
        <v>1395</v>
      </c>
      <c r="E42" s="314"/>
      <c r="L42" s="315"/>
      <c r="R42" s="315"/>
    </row>
    <row r="43" spans="1:18" s="186" customFormat="1" ht="25.5" x14ac:dyDescent="0.25">
      <c r="A43" s="314"/>
      <c r="B43" s="313" t="s">
        <v>1233</v>
      </c>
      <c r="C43" s="290" t="s">
        <v>1240</v>
      </c>
      <c r="D43" s="186" t="s">
        <v>1199</v>
      </c>
      <c r="E43" s="314"/>
      <c r="L43" s="315"/>
      <c r="R43" s="315"/>
    </row>
    <row r="44" spans="1:18" s="186" customFormat="1" ht="25.5" x14ac:dyDescent="0.25">
      <c r="A44" s="314"/>
      <c r="B44" s="313" t="s">
        <v>1233</v>
      </c>
      <c r="C44" s="290" t="s">
        <v>1241</v>
      </c>
      <c r="D44" s="186" t="s">
        <v>15</v>
      </c>
      <c r="E44" s="314"/>
      <c r="L44" s="315"/>
      <c r="R44" s="315"/>
    </row>
    <row r="45" spans="1:18" s="186" customFormat="1" ht="25.5" x14ac:dyDescent="0.25">
      <c r="A45" s="314"/>
      <c r="B45" s="313" t="s">
        <v>1358</v>
      </c>
      <c r="C45" s="293" t="s">
        <v>1198</v>
      </c>
      <c r="D45" s="190" t="s">
        <v>1199</v>
      </c>
      <c r="E45" s="314"/>
      <c r="L45" s="315"/>
      <c r="R45" s="315"/>
    </row>
    <row r="46" spans="1:18" s="186" customFormat="1" ht="26.25" thickBot="1" x14ac:dyDescent="0.3">
      <c r="A46" s="314"/>
      <c r="B46" s="313" t="s">
        <v>1358</v>
      </c>
      <c r="C46" s="293" t="s">
        <v>1200</v>
      </c>
      <c r="D46" s="190" t="s">
        <v>15</v>
      </c>
      <c r="E46" s="316"/>
      <c r="F46" s="308"/>
      <c r="G46" s="308"/>
      <c r="H46" s="308"/>
      <c r="I46" s="308"/>
      <c r="J46" s="308"/>
      <c r="K46" s="308"/>
      <c r="L46" s="317"/>
      <c r="R46" s="315"/>
    </row>
    <row r="47" spans="1:18" s="186" customFormat="1" ht="15.75" thickBot="1" x14ac:dyDescent="0.3">
      <c r="A47" s="314"/>
      <c r="D47" s="190"/>
      <c r="R47" s="315"/>
    </row>
    <row r="48" spans="1:18" s="186" customFormat="1" x14ac:dyDescent="0.25">
      <c r="A48" s="318"/>
      <c r="B48" s="319"/>
      <c r="C48" s="320"/>
      <c r="D48" s="319"/>
      <c r="E48" s="319"/>
      <c r="F48" s="319"/>
      <c r="G48" s="319"/>
      <c r="H48" s="319"/>
      <c r="I48" s="319"/>
      <c r="J48" s="319"/>
      <c r="K48" s="319"/>
      <c r="L48" s="319"/>
      <c r="M48" s="319"/>
      <c r="N48" s="319"/>
      <c r="O48" s="319"/>
      <c r="P48" s="319"/>
      <c r="Q48" s="319"/>
      <c r="R48" s="321"/>
    </row>
    <row r="49" spans="1:18" s="186" customFormat="1" x14ac:dyDescent="0.25">
      <c r="A49" s="314"/>
      <c r="B49" s="242" t="s">
        <v>1229</v>
      </c>
      <c r="C49" s="272"/>
      <c r="E49" s="290" t="s">
        <v>1231</v>
      </c>
      <c r="R49" s="315"/>
    </row>
    <row r="50" spans="1:18" s="186" customFormat="1" ht="15.75" thickBot="1" x14ac:dyDescent="0.3">
      <c r="A50" s="314"/>
      <c r="C50" s="272"/>
      <c r="E50" s="186" t="s">
        <v>669</v>
      </c>
      <c r="R50" s="315"/>
    </row>
    <row r="51" spans="1:18" s="186" customFormat="1" x14ac:dyDescent="0.25">
      <c r="A51" s="314"/>
      <c r="B51" s="313" t="s">
        <v>1233</v>
      </c>
      <c r="C51" s="290" t="s">
        <v>1235</v>
      </c>
      <c r="D51" s="186" t="s">
        <v>671</v>
      </c>
      <c r="E51" s="322"/>
      <c r="R51" s="315"/>
    </row>
    <row r="52" spans="1:18" s="186" customFormat="1" x14ac:dyDescent="0.25">
      <c r="A52" s="314"/>
      <c r="B52" s="313" t="s">
        <v>1233</v>
      </c>
      <c r="C52" s="290" t="s">
        <v>1235</v>
      </c>
      <c r="D52" s="186" t="s">
        <v>1395</v>
      </c>
      <c r="E52" s="323"/>
      <c r="R52" s="315"/>
    </row>
    <row r="53" spans="1:18" s="186" customFormat="1" x14ac:dyDescent="0.25">
      <c r="A53" s="314"/>
      <c r="B53" s="313" t="s">
        <v>1233</v>
      </c>
      <c r="C53" s="290" t="s">
        <v>1237</v>
      </c>
      <c r="D53" s="186" t="s">
        <v>1199</v>
      </c>
      <c r="E53" s="323"/>
      <c r="R53" s="315"/>
    </row>
    <row r="54" spans="1:18" s="186" customFormat="1" x14ac:dyDescent="0.25">
      <c r="A54" s="314"/>
      <c r="B54" s="313" t="s">
        <v>1233</v>
      </c>
      <c r="C54" s="290" t="s">
        <v>1238</v>
      </c>
      <c r="D54" s="186" t="s">
        <v>1394</v>
      </c>
      <c r="E54" s="323"/>
      <c r="R54" s="315"/>
    </row>
    <row r="55" spans="1:18" s="186" customFormat="1" x14ac:dyDescent="0.25">
      <c r="A55" s="314"/>
      <c r="B55" s="313" t="s">
        <v>1233</v>
      </c>
      <c r="C55" s="290" t="s">
        <v>1239</v>
      </c>
      <c r="D55" s="186" t="s">
        <v>671</v>
      </c>
      <c r="E55" s="323"/>
      <c r="R55" s="315"/>
    </row>
    <row r="56" spans="1:18" s="186" customFormat="1" x14ac:dyDescent="0.25">
      <c r="A56" s="314"/>
      <c r="B56" s="313" t="s">
        <v>1233</v>
      </c>
      <c r="C56" s="290" t="s">
        <v>1239</v>
      </c>
      <c r="D56" s="186" t="s">
        <v>1395</v>
      </c>
      <c r="E56" s="323"/>
      <c r="R56" s="315"/>
    </row>
    <row r="57" spans="1:18" s="186" customFormat="1" ht="25.5" x14ac:dyDescent="0.25">
      <c r="A57" s="314"/>
      <c r="B57" s="313" t="s">
        <v>1233</v>
      </c>
      <c r="C57" s="290" t="s">
        <v>1240</v>
      </c>
      <c r="D57" s="186" t="s">
        <v>1199</v>
      </c>
      <c r="E57" s="323"/>
      <c r="R57" s="315"/>
    </row>
    <row r="58" spans="1:18" s="186" customFormat="1" ht="25.5" x14ac:dyDescent="0.25">
      <c r="A58" s="314"/>
      <c r="B58" s="313" t="s">
        <v>1233</v>
      </c>
      <c r="C58" s="290" t="s">
        <v>1241</v>
      </c>
      <c r="D58" s="186" t="s">
        <v>15</v>
      </c>
      <c r="E58" s="323"/>
      <c r="R58" s="315"/>
    </row>
    <row r="59" spans="1:18" s="186" customFormat="1" ht="25.5" x14ac:dyDescent="0.25">
      <c r="A59" s="314"/>
      <c r="B59" s="313" t="s">
        <v>1358</v>
      </c>
      <c r="C59" s="293" t="s">
        <v>1198</v>
      </c>
      <c r="D59" s="190" t="s">
        <v>1199</v>
      </c>
      <c r="E59" s="323"/>
      <c r="R59" s="315"/>
    </row>
    <row r="60" spans="1:18" s="186" customFormat="1" ht="26.25" thickBot="1" x14ac:dyDescent="0.3">
      <c r="A60" s="314"/>
      <c r="B60" s="313" t="s">
        <v>1358</v>
      </c>
      <c r="C60" s="293" t="s">
        <v>1200</v>
      </c>
      <c r="D60" s="190" t="s">
        <v>15</v>
      </c>
      <c r="E60" s="324"/>
      <c r="R60" s="315"/>
    </row>
    <row r="61" spans="1:18" s="186" customFormat="1" ht="15.75" thickBot="1" x14ac:dyDescent="0.3">
      <c r="A61" s="316"/>
      <c r="B61" s="308"/>
      <c r="C61" s="300"/>
      <c r="D61" s="308"/>
      <c r="E61" s="308"/>
      <c r="F61" s="308"/>
      <c r="G61" s="308"/>
      <c r="H61" s="308"/>
      <c r="I61" s="308"/>
      <c r="J61" s="308"/>
      <c r="K61" s="308"/>
      <c r="L61" s="308"/>
      <c r="M61" s="308"/>
      <c r="N61" s="308"/>
      <c r="O61" s="308"/>
      <c r="P61" s="308"/>
      <c r="Q61" s="308"/>
      <c r="R61" s="317"/>
    </row>
    <row r="62" spans="1:18" x14ac:dyDescent="0.25">
      <c r="A62" s="194"/>
      <c r="R62" s="195"/>
    </row>
    <row r="63" spans="1:18" ht="25.5" x14ac:dyDescent="0.25">
      <c r="A63" s="194"/>
      <c r="B63" s="200" t="s">
        <v>1396</v>
      </c>
      <c r="C63" s="200"/>
      <c r="E63" s="288" t="s">
        <v>1194</v>
      </c>
      <c r="K63" s="293" t="s">
        <v>1198</v>
      </c>
      <c r="L63" s="293" t="s">
        <v>1200</v>
      </c>
      <c r="R63" s="195"/>
    </row>
    <row r="64" spans="1:18" ht="15.75" thickBot="1" x14ac:dyDescent="0.3">
      <c r="A64" s="194"/>
      <c r="C64" s="200"/>
      <c r="E64" s="190" t="s">
        <v>669</v>
      </c>
      <c r="K64" s="190" t="s">
        <v>1394</v>
      </c>
      <c r="L64" s="190" t="s">
        <v>1199</v>
      </c>
      <c r="R64" s="195"/>
    </row>
    <row r="65" spans="1:18" x14ac:dyDescent="0.25">
      <c r="A65" s="194"/>
      <c r="B65" s="313" t="s">
        <v>1201</v>
      </c>
      <c r="C65" s="288" t="s">
        <v>1203</v>
      </c>
      <c r="D65" s="190" t="s">
        <v>671</v>
      </c>
      <c r="E65" s="207"/>
      <c r="H65" s="313" t="s">
        <v>1214</v>
      </c>
      <c r="I65" s="288" t="s">
        <v>1222</v>
      </c>
      <c r="J65" s="190" t="s">
        <v>669</v>
      </c>
      <c r="K65" s="191"/>
      <c r="L65" s="193"/>
      <c r="R65" s="195"/>
    </row>
    <row r="66" spans="1:18" x14ac:dyDescent="0.25">
      <c r="A66" s="194"/>
      <c r="B66" s="313" t="s">
        <v>1201</v>
      </c>
      <c r="C66" s="288" t="s">
        <v>1203</v>
      </c>
      <c r="D66" s="190" t="s">
        <v>1205</v>
      </c>
      <c r="E66" s="208"/>
      <c r="H66" s="313" t="s">
        <v>1214</v>
      </c>
      <c r="I66" s="288" t="s">
        <v>1224</v>
      </c>
      <c r="J66" s="190" t="s">
        <v>669</v>
      </c>
      <c r="K66" s="194"/>
      <c r="L66" s="195"/>
      <c r="R66" s="195"/>
    </row>
    <row r="67" spans="1:18" x14ac:dyDescent="0.25">
      <c r="A67" s="194"/>
      <c r="B67" s="313" t="s">
        <v>1201</v>
      </c>
      <c r="C67" s="288" t="s">
        <v>1207</v>
      </c>
      <c r="D67" s="190" t="s">
        <v>1199</v>
      </c>
      <c r="E67" s="208"/>
      <c r="H67" s="313" t="s">
        <v>1214</v>
      </c>
      <c r="I67" s="290" t="s">
        <v>1217</v>
      </c>
      <c r="J67" s="186" t="s">
        <v>669</v>
      </c>
      <c r="K67" s="194"/>
      <c r="L67" s="195"/>
      <c r="R67" s="195"/>
    </row>
    <row r="68" spans="1:18" x14ac:dyDescent="0.25">
      <c r="A68" s="194"/>
      <c r="B68" s="313" t="s">
        <v>1201</v>
      </c>
      <c r="C68" s="288" t="s">
        <v>1208</v>
      </c>
      <c r="D68" s="190" t="s">
        <v>15</v>
      </c>
      <c r="E68" s="208"/>
      <c r="H68" s="313" t="s">
        <v>1214</v>
      </c>
      <c r="I68" s="290" t="s">
        <v>1220</v>
      </c>
      <c r="J68" s="186" t="s">
        <v>669</v>
      </c>
      <c r="K68" s="194"/>
      <c r="L68" s="195"/>
      <c r="R68" s="195"/>
    </row>
    <row r="69" spans="1:18" ht="25.5" x14ac:dyDescent="0.25">
      <c r="A69" s="194"/>
      <c r="B69" s="313" t="s">
        <v>1358</v>
      </c>
      <c r="C69" s="293" t="s">
        <v>1198</v>
      </c>
      <c r="D69" s="190" t="s">
        <v>15</v>
      </c>
      <c r="E69" s="208"/>
      <c r="H69" s="313" t="s">
        <v>1229</v>
      </c>
      <c r="I69" s="290" t="s">
        <v>1231</v>
      </c>
      <c r="J69" s="186" t="s">
        <v>669</v>
      </c>
      <c r="K69" s="194"/>
      <c r="L69" s="195"/>
      <c r="R69" s="195"/>
    </row>
    <row r="70" spans="1:18" ht="26.25" thickBot="1" x14ac:dyDescent="0.3">
      <c r="A70" s="194"/>
      <c r="B70" s="313" t="s">
        <v>1358</v>
      </c>
      <c r="C70" s="293" t="s">
        <v>1200</v>
      </c>
      <c r="D70" s="190" t="s">
        <v>1199</v>
      </c>
      <c r="E70" s="209"/>
      <c r="H70" s="313" t="s">
        <v>1293</v>
      </c>
      <c r="I70" s="290" t="s">
        <v>1265</v>
      </c>
      <c r="J70" s="186" t="s">
        <v>669</v>
      </c>
      <c r="K70" s="194"/>
      <c r="L70" s="195"/>
      <c r="R70" s="195"/>
    </row>
    <row r="71" spans="1:18" x14ac:dyDescent="0.25">
      <c r="A71" s="194"/>
      <c r="D71" s="186"/>
      <c r="H71" s="313" t="s">
        <v>1233</v>
      </c>
      <c r="I71" s="290" t="s">
        <v>1235</v>
      </c>
      <c r="J71" s="186" t="s">
        <v>671</v>
      </c>
      <c r="K71" s="194"/>
      <c r="L71" s="195"/>
      <c r="R71" s="195"/>
    </row>
    <row r="72" spans="1:18" x14ac:dyDescent="0.25">
      <c r="A72" s="194"/>
      <c r="D72" s="186"/>
      <c r="H72" s="313" t="s">
        <v>1233</v>
      </c>
      <c r="I72" s="290" t="s">
        <v>1235</v>
      </c>
      <c r="J72" s="186" t="s">
        <v>1395</v>
      </c>
      <c r="K72" s="194"/>
      <c r="L72" s="195"/>
      <c r="R72" s="195"/>
    </row>
    <row r="73" spans="1:18" x14ac:dyDescent="0.25">
      <c r="A73" s="194"/>
      <c r="D73" s="186"/>
      <c r="H73" s="313" t="s">
        <v>1233</v>
      </c>
      <c r="I73" s="290" t="s">
        <v>1237</v>
      </c>
      <c r="J73" s="186" t="s">
        <v>1199</v>
      </c>
      <c r="K73" s="194"/>
      <c r="L73" s="195"/>
      <c r="R73" s="195"/>
    </row>
    <row r="74" spans="1:18" x14ac:dyDescent="0.25">
      <c r="A74" s="194"/>
      <c r="D74" s="186"/>
      <c r="H74" s="313" t="s">
        <v>1233</v>
      </c>
      <c r="I74" s="290" t="s">
        <v>1238</v>
      </c>
      <c r="J74" s="186" t="s">
        <v>15</v>
      </c>
      <c r="K74" s="194"/>
      <c r="L74" s="195"/>
      <c r="R74" s="195"/>
    </row>
    <row r="75" spans="1:18" x14ac:dyDescent="0.25">
      <c r="A75" s="194"/>
      <c r="D75" s="186"/>
      <c r="H75" s="313" t="s">
        <v>1233</v>
      </c>
      <c r="I75" s="290" t="s">
        <v>1239</v>
      </c>
      <c r="J75" s="186" t="s">
        <v>671</v>
      </c>
      <c r="K75" s="194"/>
      <c r="L75" s="195"/>
      <c r="R75" s="195"/>
    </row>
    <row r="76" spans="1:18" x14ac:dyDescent="0.25">
      <c r="A76" s="194"/>
      <c r="D76" s="186"/>
      <c r="H76" s="313" t="s">
        <v>1233</v>
      </c>
      <c r="I76" s="290" t="s">
        <v>1239</v>
      </c>
      <c r="J76" s="186" t="s">
        <v>1395</v>
      </c>
      <c r="K76" s="194"/>
      <c r="L76" s="195"/>
      <c r="R76" s="195"/>
    </row>
    <row r="77" spans="1:18" ht="25.5" x14ac:dyDescent="0.25">
      <c r="A77" s="194"/>
      <c r="D77" s="186"/>
      <c r="H77" s="313" t="s">
        <v>1233</v>
      </c>
      <c r="I77" s="290" t="s">
        <v>1240</v>
      </c>
      <c r="J77" s="186" t="s">
        <v>1199</v>
      </c>
      <c r="K77" s="194"/>
      <c r="L77" s="195"/>
      <c r="R77" s="195"/>
    </row>
    <row r="78" spans="1:18" ht="25.5" x14ac:dyDescent="0.25">
      <c r="A78" s="194"/>
      <c r="D78" s="186"/>
      <c r="H78" s="313" t="s">
        <v>1233</v>
      </c>
      <c r="I78" s="290" t="s">
        <v>1241</v>
      </c>
      <c r="J78" s="186" t="s">
        <v>15</v>
      </c>
      <c r="K78" s="194"/>
      <c r="L78" s="195"/>
      <c r="R78" s="195"/>
    </row>
    <row r="79" spans="1:18" x14ac:dyDescent="0.25">
      <c r="A79" s="194"/>
      <c r="D79" s="186"/>
      <c r="H79" s="313" t="s">
        <v>1201</v>
      </c>
      <c r="I79" s="288" t="s">
        <v>1203</v>
      </c>
      <c r="J79" s="190" t="s">
        <v>671</v>
      </c>
      <c r="K79" s="194"/>
      <c r="L79" s="195"/>
      <c r="R79" s="195"/>
    </row>
    <row r="80" spans="1:18" x14ac:dyDescent="0.25">
      <c r="A80" s="194"/>
      <c r="D80" s="186"/>
      <c r="H80" s="313" t="s">
        <v>1201</v>
      </c>
      <c r="I80" s="288" t="s">
        <v>1203</v>
      </c>
      <c r="J80" s="190" t="s">
        <v>1205</v>
      </c>
      <c r="K80" s="194"/>
      <c r="L80" s="195"/>
      <c r="R80" s="195"/>
    </row>
    <row r="81" spans="1:18" x14ac:dyDescent="0.25">
      <c r="A81" s="194"/>
      <c r="D81" s="186"/>
      <c r="H81" s="313" t="s">
        <v>1201</v>
      </c>
      <c r="I81" s="288" t="s">
        <v>1207</v>
      </c>
      <c r="J81" s="190" t="s">
        <v>1199</v>
      </c>
      <c r="K81" s="194"/>
      <c r="L81" s="195"/>
      <c r="R81" s="195"/>
    </row>
    <row r="82" spans="1:18" ht="15.75" thickBot="1" x14ac:dyDescent="0.3">
      <c r="A82" s="194"/>
      <c r="H82" s="313" t="s">
        <v>1201</v>
      </c>
      <c r="I82" s="288" t="s">
        <v>1208</v>
      </c>
      <c r="J82" s="190" t="s">
        <v>15</v>
      </c>
      <c r="K82" s="196"/>
      <c r="L82" s="198"/>
      <c r="R82" s="195"/>
    </row>
    <row r="83" spans="1:18" s="186" customFormat="1" ht="15.75" thickBot="1" x14ac:dyDescent="0.3">
      <c r="A83" s="316"/>
      <c r="B83" s="308"/>
      <c r="C83" s="308"/>
      <c r="D83" s="308"/>
      <c r="E83" s="308"/>
      <c r="F83" s="308"/>
      <c r="G83" s="308"/>
      <c r="H83" s="308"/>
      <c r="I83" s="300"/>
      <c r="J83" s="308"/>
      <c r="K83" s="308"/>
      <c r="L83" s="308"/>
      <c r="M83" s="308"/>
      <c r="N83" s="308"/>
      <c r="O83" s="308"/>
      <c r="P83" s="308"/>
      <c r="Q83" s="308"/>
      <c r="R83" s="317"/>
    </row>
    <row r="84" spans="1:18" x14ac:dyDescent="0.25">
      <c r="A84" s="191"/>
      <c r="B84" s="192"/>
      <c r="C84" s="192"/>
      <c r="D84" s="192"/>
      <c r="E84" s="192"/>
      <c r="F84" s="192"/>
      <c r="G84" s="192"/>
      <c r="H84" s="192"/>
      <c r="I84" s="192"/>
      <c r="J84" s="192"/>
      <c r="K84" s="192"/>
      <c r="L84" s="192"/>
      <c r="M84" s="192"/>
      <c r="N84" s="192"/>
      <c r="O84" s="192"/>
      <c r="P84" s="192"/>
      <c r="Q84" s="192"/>
      <c r="R84" s="193"/>
    </row>
    <row r="85" spans="1:18" x14ac:dyDescent="0.25">
      <c r="A85" s="194"/>
      <c r="B85" s="200" t="s">
        <v>1201</v>
      </c>
      <c r="C85" s="200"/>
      <c r="E85" s="288" t="s">
        <v>1203</v>
      </c>
      <c r="F85" s="288" t="s">
        <v>1203</v>
      </c>
      <c r="G85" s="288"/>
      <c r="H85" s="288" t="s">
        <v>1207</v>
      </c>
      <c r="I85" s="288" t="s">
        <v>1208</v>
      </c>
      <c r="R85" s="195"/>
    </row>
    <row r="86" spans="1:18" ht="15.75" thickBot="1" x14ac:dyDescent="0.3">
      <c r="A86" s="194"/>
      <c r="E86" s="190" t="s">
        <v>671</v>
      </c>
      <c r="F86" s="190" t="s">
        <v>1205</v>
      </c>
      <c r="H86" s="190" t="s">
        <v>1199</v>
      </c>
      <c r="I86" s="190" t="s">
        <v>15</v>
      </c>
      <c r="R86" s="195"/>
    </row>
    <row r="87" spans="1:18" x14ac:dyDescent="0.25">
      <c r="A87" s="194"/>
      <c r="B87" s="313" t="s">
        <v>1214</v>
      </c>
      <c r="C87" s="288" t="s">
        <v>1222</v>
      </c>
      <c r="D87" s="190" t="s">
        <v>669</v>
      </c>
      <c r="E87" s="191"/>
      <c r="F87" s="192"/>
      <c r="G87" s="192"/>
      <c r="H87" s="192"/>
      <c r="I87" s="193"/>
      <c r="R87" s="195"/>
    </row>
    <row r="88" spans="1:18" x14ac:dyDescent="0.25">
      <c r="A88" s="194"/>
      <c r="B88" s="313" t="s">
        <v>1214</v>
      </c>
      <c r="C88" s="288" t="s">
        <v>1224</v>
      </c>
      <c r="D88" s="190" t="s">
        <v>669</v>
      </c>
      <c r="E88" s="194"/>
      <c r="I88" s="195"/>
      <c r="R88" s="195"/>
    </row>
    <row r="89" spans="1:18" ht="25.5" x14ac:dyDescent="0.25">
      <c r="A89" s="194"/>
      <c r="B89" s="313" t="s">
        <v>1359</v>
      </c>
      <c r="C89" s="288" t="s">
        <v>1194</v>
      </c>
      <c r="D89" s="190" t="s">
        <v>669</v>
      </c>
      <c r="E89" s="194"/>
      <c r="I89" s="195"/>
      <c r="R89" s="195"/>
    </row>
    <row r="90" spans="1:18" ht="25.5" x14ac:dyDescent="0.25">
      <c r="A90" s="194"/>
      <c r="B90" s="313" t="s">
        <v>1358</v>
      </c>
      <c r="C90" s="293" t="s">
        <v>1198</v>
      </c>
      <c r="D90" s="190" t="s">
        <v>15</v>
      </c>
      <c r="E90" s="194"/>
      <c r="I90" s="195"/>
      <c r="R90" s="195"/>
    </row>
    <row r="91" spans="1:18" ht="25.5" x14ac:dyDescent="0.25">
      <c r="A91" s="194"/>
      <c r="B91" s="313" t="s">
        <v>1358</v>
      </c>
      <c r="C91" s="293" t="s">
        <v>1200</v>
      </c>
      <c r="D91" s="190" t="s">
        <v>1199</v>
      </c>
      <c r="E91" s="194"/>
      <c r="I91" s="195"/>
      <c r="R91" s="195"/>
    </row>
    <row r="92" spans="1:18" x14ac:dyDescent="0.25">
      <c r="A92" s="194"/>
      <c r="B92" s="313" t="s">
        <v>1201</v>
      </c>
      <c r="C92" s="288" t="s">
        <v>1203</v>
      </c>
      <c r="D92" s="190" t="s">
        <v>671</v>
      </c>
      <c r="E92" s="194"/>
      <c r="I92" s="195"/>
      <c r="R92" s="195"/>
    </row>
    <row r="93" spans="1:18" x14ac:dyDescent="0.25">
      <c r="A93" s="194"/>
      <c r="B93" s="313" t="s">
        <v>1201</v>
      </c>
      <c r="C93" s="288" t="s">
        <v>1203</v>
      </c>
      <c r="D93" s="190" t="s">
        <v>1205</v>
      </c>
      <c r="E93" s="194"/>
      <c r="I93" s="195"/>
      <c r="R93" s="195"/>
    </row>
    <row r="94" spans="1:18" x14ac:dyDescent="0.25">
      <c r="A94" s="194"/>
      <c r="B94" s="313" t="s">
        <v>1201</v>
      </c>
      <c r="C94" s="288" t="s">
        <v>1207</v>
      </c>
      <c r="D94" s="190" t="s">
        <v>1199</v>
      </c>
      <c r="E94" s="194"/>
      <c r="I94" s="195"/>
      <c r="R94" s="195"/>
    </row>
    <row r="95" spans="1:18" ht="15.75" thickBot="1" x14ac:dyDescent="0.3">
      <c r="A95" s="194"/>
      <c r="B95" s="313" t="s">
        <v>1201</v>
      </c>
      <c r="C95" s="288" t="s">
        <v>1208</v>
      </c>
      <c r="D95" s="190" t="s">
        <v>15</v>
      </c>
      <c r="E95" s="196"/>
      <c r="F95" s="197"/>
      <c r="G95" s="197"/>
      <c r="H95" s="197"/>
      <c r="I95" s="198"/>
      <c r="R95" s="195"/>
    </row>
    <row r="96" spans="1:18" ht="15.75" thickBot="1" x14ac:dyDescent="0.3">
      <c r="A96" s="196"/>
      <c r="B96" s="197"/>
      <c r="C96" s="197"/>
      <c r="D96" s="197"/>
      <c r="E96" s="197"/>
      <c r="F96" s="197"/>
      <c r="G96" s="197"/>
      <c r="H96" s="197"/>
      <c r="I96" s="197"/>
      <c r="J96" s="197"/>
      <c r="K96" s="197"/>
      <c r="L96" s="197"/>
      <c r="M96" s="197"/>
      <c r="N96" s="197"/>
      <c r="O96" s="197"/>
      <c r="P96" s="197"/>
      <c r="Q96" s="197"/>
      <c r="R96" s="198"/>
    </row>
    <row r="97" spans="1:18" x14ac:dyDescent="0.25">
      <c r="A97" s="191"/>
      <c r="B97" s="192"/>
      <c r="C97" s="192"/>
      <c r="D97" s="192"/>
      <c r="E97" s="192"/>
      <c r="F97" s="192"/>
      <c r="G97" s="192"/>
      <c r="H97" s="192"/>
      <c r="I97" s="192"/>
      <c r="J97" s="192"/>
      <c r="K97" s="192"/>
      <c r="L97" s="192"/>
      <c r="M97" s="192"/>
      <c r="N97" s="192"/>
      <c r="O97" s="192"/>
      <c r="P97" s="192"/>
      <c r="Q97" s="192"/>
      <c r="R97" s="193"/>
    </row>
    <row r="98" spans="1:18" x14ac:dyDescent="0.25">
      <c r="A98" s="194"/>
      <c r="B98" s="200" t="s">
        <v>1265</v>
      </c>
      <c r="C98" s="200"/>
      <c r="E98" s="290" t="s">
        <v>1265</v>
      </c>
      <c r="R98" s="195"/>
    </row>
    <row r="99" spans="1:18" ht="15.75" thickBot="1" x14ac:dyDescent="0.3">
      <c r="A99" s="194"/>
      <c r="E99" s="190" t="s">
        <v>669</v>
      </c>
      <c r="R99" s="195"/>
    </row>
    <row r="100" spans="1:18" x14ac:dyDescent="0.25">
      <c r="A100" s="194"/>
      <c r="B100" s="313" t="s">
        <v>1233</v>
      </c>
      <c r="C100" s="290" t="s">
        <v>1235</v>
      </c>
      <c r="D100" s="186" t="s">
        <v>671</v>
      </c>
      <c r="E100" s="207"/>
      <c r="R100" s="195"/>
    </row>
    <row r="101" spans="1:18" x14ac:dyDescent="0.25">
      <c r="A101" s="194"/>
      <c r="B101" s="313" t="s">
        <v>1233</v>
      </c>
      <c r="C101" s="290" t="s">
        <v>1235</v>
      </c>
      <c r="D101" s="186" t="s">
        <v>1395</v>
      </c>
      <c r="E101" s="208"/>
      <c r="R101" s="195"/>
    </row>
    <row r="102" spans="1:18" x14ac:dyDescent="0.25">
      <c r="A102" s="194"/>
      <c r="B102" s="313" t="s">
        <v>1233</v>
      </c>
      <c r="C102" s="290" t="s">
        <v>1237</v>
      </c>
      <c r="D102" s="186" t="s">
        <v>1199</v>
      </c>
      <c r="E102" s="208"/>
      <c r="R102" s="195"/>
    </row>
    <row r="103" spans="1:18" x14ac:dyDescent="0.25">
      <c r="A103" s="194"/>
      <c r="B103" s="313" t="s">
        <v>1233</v>
      </c>
      <c r="C103" s="290" t="s">
        <v>1238</v>
      </c>
      <c r="D103" s="186" t="s">
        <v>1394</v>
      </c>
      <c r="E103" s="208"/>
      <c r="R103" s="195"/>
    </row>
    <row r="104" spans="1:18" x14ac:dyDescent="0.25">
      <c r="A104" s="194"/>
      <c r="B104" s="313" t="s">
        <v>1233</v>
      </c>
      <c r="C104" s="290" t="s">
        <v>1239</v>
      </c>
      <c r="D104" s="186" t="s">
        <v>671</v>
      </c>
      <c r="E104" s="208"/>
      <c r="R104" s="195"/>
    </row>
    <row r="105" spans="1:18" x14ac:dyDescent="0.25">
      <c r="A105" s="194"/>
      <c r="B105" s="313" t="s">
        <v>1233</v>
      </c>
      <c r="C105" s="290" t="s">
        <v>1239</v>
      </c>
      <c r="D105" s="186" t="s">
        <v>1395</v>
      </c>
      <c r="E105" s="208"/>
      <c r="R105" s="195"/>
    </row>
    <row r="106" spans="1:18" ht="25.5" x14ac:dyDescent="0.25">
      <c r="A106" s="194"/>
      <c r="B106" s="313" t="s">
        <v>1233</v>
      </c>
      <c r="C106" s="290" t="s">
        <v>1240</v>
      </c>
      <c r="D106" s="186" t="s">
        <v>1199</v>
      </c>
      <c r="E106" s="208"/>
      <c r="R106" s="195"/>
    </row>
    <row r="107" spans="1:18" ht="25.5" x14ac:dyDescent="0.25">
      <c r="A107" s="194"/>
      <c r="B107" s="313" t="s">
        <v>1233</v>
      </c>
      <c r="C107" s="290" t="s">
        <v>1241</v>
      </c>
      <c r="D107" s="186" t="s">
        <v>15</v>
      </c>
      <c r="E107" s="208"/>
      <c r="R107" s="195"/>
    </row>
    <row r="108" spans="1:18" ht="25.5" x14ac:dyDescent="0.25">
      <c r="A108" s="194"/>
      <c r="B108" s="313" t="s">
        <v>1358</v>
      </c>
      <c r="C108" s="293" t="s">
        <v>1198</v>
      </c>
      <c r="D108" s="190" t="s">
        <v>1199</v>
      </c>
      <c r="E108" s="208"/>
      <c r="R108" s="195"/>
    </row>
    <row r="109" spans="1:18" ht="26.25" thickBot="1" x14ac:dyDescent="0.3">
      <c r="A109" s="194"/>
      <c r="B109" s="313" t="s">
        <v>1358</v>
      </c>
      <c r="C109" s="293" t="s">
        <v>1200</v>
      </c>
      <c r="D109" s="190" t="s">
        <v>15</v>
      </c>
      <c r="E109" s="209"/>
      <c r="R109" s="195"/>
    </row>
    <row r="110" spans="1:18" ht="15.75" thickBot="1" x14ac:dyDescent="0.3">
      <c r="A110" s="196"/>
      <c r="B110" s="197"/>
      <c r="C110" s="197"/>
      <c r="D110" s="197"/>
      <c r="E110" s="197"/>
      <c r="F110" s="197"/>
      <c r="G110" s="197"/>
      <c r="H110" s="197"/>
      <c r="I110" s="197"/>
      <c r="J110" s="197"/>
      <c r="K110" s="197"/>
      <c r="L110" s="197"/>
      <c r="M110" s="197"/>
      <c r="N110" s="197"/>
      <c r="O110" s="197"/>
      <c r="P110" s="197"/>
      <c r="Q110" s="197"/>
      <c r="R110" s="198"/>
    </row>
    <row r="111" spans="1:18" x14ac:dyDescent="0.25">
      <c r="A111" s="191"/>
      <c r="B111" s="201" t="s">
        <v>1428</v>
      </c>
      <c r="C111" s="192"/>
      <c r="D111" s="192"/>
      <c r="E111" s="192"/>
      <c r="F111" s="192"/>
      <c r="G111" s="192"/>
      <c r="H111" s="192"/>
      <c r="I111" s="192"/>
      <c r="J111" s="192"/>
      <c r="K111" s="192"/>
      <c r="L111" s="192"/>
      <c r="M111" s="192"/>
      <c r="N111" s="192"/>
      <c r="O111" s="192"/>
      <c r="P111" s="192"/>
      <c r="Q111" s="192"/>
      <c r="R111" s="193"/>
    </row>
    <row r="112" spans="1:18" x14ac:dyDescent="0.25">
      <c r="A112" s="194"/>
      <c r="B112" s="200" t="s">
        <v>1427</v>
      </c>
      <c r="C112" s="200"/>
      <c r="E112" s="293" t="s">
        <v>1244</v>
      </c>
      <c r="F112" s="293" t="s">
        <v>1244</v>
      </c>
      <c r="H112" s="201"/>
      <c r="R112" s="195"/>
    </row>
    <row r="113" spans="1:18" ht="15.75" thickBot="1" x14ac:dyDescent="0.3">
      <c r="A113" s="194"/>
      <c r="E113" s="190" t="s">
        <v>669</v>
      </c>
      <c r="F113" s="190" t="s">
        <v>1429</v>
      </c>
      <c r="R113" s="195"/>
    </row>
    <row r="114" spans="1:18" x14ac:dyDescent="0.25">
      <c r="A114" s="194"/>
      <c r="B114" s="313" t="s">
        <v>1233</v>
      </c>
      <c r="C114" s="290" t="s">
        <v>1235</v>
      </c>
      <c r="D114" s="186" t="s">
        <v>671</v>
      </c>
      <c r="E114" s="207"/>
      <c r="F114" s="207"/>
      <c r="R114" s="195"/>
    </row>
    <row r="115" spans="1:18" x14ac:dyDescent="0.25">
      <c r="A115" s="194"/>
      <c r="B115" s="313" t="s">
        <v>1233</v>
      </c>
      <c r="C115" s="290" t="s">
        <v>1235</v>
      </c>
      <c r="D115" s="186" t="s">
        <v>1395</v>
      </c>
      <c r="E115" s="208"/>
      <c r="F115" s="208"/>
      <c r="R115" s="195"/>
    </row>
    <row r="116" spans="1:18" x14ac:dyDescent="0.25">
      <c r="A116" s="194"/>
      <c r="B116" s="313" t="s">
        <v>1233</v>
      </c>
      <c r="C116" s="290" t="s">
        <v>1237</v>
      </c>
      <c r="D116" s="186" t="s">
        <v>1199</v>
      </c>
      <c r="E116" s="208"/>
      <c r="F116" s="208"/>
      <c r="R116" s="195"/>
    </row>
    <row r="117" spans="1:18" x14ac:dyDescent="0.25">
      <c r="A117" s="194"/>
      <c r="B117" s="313" t="s">
        <v>1233</v>
      </c>
      <c r="C117" s="290" t="s">
        <v>1238</v>
      </c>
      <c r="D117" s="186" t="s">
        <v>1394</v>
      </c>
      <c r="E117" s="208"/>
      <c r="F117" s="208"/>
      <c r="R117" s="195"/>
    </row>
    <row r="118" spans="1:18" x14ac:dyDescent="0.25">
      <c r="A118" s="194"/>
      <c r="B118" s="313" t="s">
        <v>1233</v>
      </c>
      <c r="C118" s="290" t="s">
        <v>1239</v>
      </c>
      <c r="D118" s="186" t="s">
        <v>671</v>
      </c>
      <c r="E118" s="208"/>
      <c r="F118" s="208"/>
      <c r="R118" s="195"/>
    </row>
    <row r="119" spans="1:18" x14ac:dyDescent="0.25">
      <c r="A119" s="194"/>
      <c r="B119" s="313" t="s">
        <v>1233</v>
      </c>
      <c r="C119" s="290" t="s">
        <v>1239</v>
      </c>
      <c r="D119" s="186" t="s">
        <v>1395</v>
      </c>
      <c r="E119" s="208"/>
      <c r="F119" s="208"/>
      <c r="R119" s="195"/>
    </row>
    <row r="120" spans="1:18" ht="25.5" x14ac:dyDescent="0.25">
      <c r="A120" s="194"/>
      <c r="B120" s="313" t="s">
        <v>1233</v>
      </c>
      <c r="C120" s="290" t="s">
        <v>1240</v>
      </c>
      <c r="D120" s="186" t="s">
        <v>1199</v>
      </c>
      <c r="E120" s="208"/>
      <c r="F120" s="208"/>
      <c r="R120" s="195"/>
    </row>
    <row r="121" spans="1:18" ht="25.5" x14ac:dyDescent="0.25">
      <c r="A121" s="194"/>
      <c r="B121" s="313" t="s">
        <v>1233</v>
      </c>
      <c r="C121" s="290" t="s">
        <v>1241</v>
      </c>
      <c r="D121" s="186" t="s">
        <v>15</v>
      </c>
      <c r="E121" s="208"/>
      <c r="F121" s="208"/>
      <c r="R121" s="195"/>
    </row>
    <row r="122" spans="1:18" x14ac:dyDescent="0.25">
      <c r="A122" s="194"/>
      <c r="B122" s="313" t="s">
        <v>1201</v>
      </c>
      <c r="C122" s="288" t="s">
        <v>1203</v>
      </c>
      <c r="D122" s="190" t="s">
        <v>671</v>
      </c>
      <c r="E122" s="208"/>
      <c r="F122" s="208"/>
      <c r="R122" s="195"/>
    </row>
    <row r="123" spans="1:18" x14ac:dyDescent="0.25">
      <c r="A123" s="194"/>
      <c r="B123" s="313" t="s">
        <v>1201</v>
      </c>
      <c r="C123" s="288" t="s">
        <v>1203</v>
      </c>
      <c r="D123" s="190" t="s">
        <v>1205</v>
      </c>
      <c r="E123" s="208"/>
      <c r="F123" s="208"/>
      <c r="R123" s="195"/>
    </row>
    <row r="124" spans="1:18" x14ac:dyDescent="0.25">
      <c r="A124" s="194"/>
      <c r="B124" s="313" t="s">
        <v>1201</v>
      </c>
      <c r="C124" s="288" t="s">
        <v>1207</v>
      </c>
      <c r="D124" s="190" t="s">
        <v>1199</v>
      </c>
      <c r="E124" s="208"/>
      <c r="F124" s="208"/>
      <c r="R124" s="195"/>
    </row>
    <row r="125" spans="1:18" x14ac:dyDescent="0.25">
      <c r="A125" s="194"/>
      <c r="B125" s="313" t="s">
        <v>1201</v>
      </c>
      <c r="C125" s="288" t="s">
        <v>1208</v>
      </c>
      <c r="D125" s="190" t="s">
        <v>15</v>
      </c>
      <c r="E125" s="208"/>
      <c r="F125" s="208"/>
      <c r="R125" s="195"/>
    </row>
    <row r="126" spans="1:18" ht="25.5" x14ac:dyDescent="0.25">
      <c r="A126" s="194"/>
      <c r="B126" s="313" t="s">
        <v>1358</v>
      </c>
      <c r="C126" s="293" t="s">
        <v>1198</v>
      </c>
      <c r="D126" s="190" t="s">
        <v>1199</v>
      </c>
      <c r="E126" s="208"/>
      <c r="F126" s="208"/>
      <c r="R126" s="195"/>
    </row>
    <row r="127" spans="1:18" ht="26.25" thickBot="1" x14ac:dyDescent="0.3">
      <c r="A127" s="194"/>
      <c r="B127" s="313" t="s">
        <v>1358</v>
      </c>
      <c r="C127" s="293" t="s">
        <v>1200</v>
      </c>
      <c r="D127" s="190" t="s">
        <v>15</v>
      </c>
      <c r="E127" s="209"/>
      <c r="F127" s="209"/>
      <c r="R127" s="195"/>
    </row>
    <row r="128" spans="1:18" ht="15.75" thickBot="1" x14ac:dyDescent="0.3">
      <c r="A128" s="196"/>
      <c r="B128" s="197"/>
      <c r="C128" s="197"/>
      <c r="D128" s="197"/>
      <c r="E128" s="197"/>
      <c r="F128" s="197"/>
      <c r="G128" s="197"/>
      <c r="H128" s="197"/>
      <c r="I128" s="197"/>
      <c r="J128" s="197"/>
      <c r="K128" s="197"/>
      <c r="L128" s="197"/>
      <c r="M128" s="197"/>
      <c r="N128" s="197"/>
      <c r="O128" s="197"/>
      <c r="P128" s="197"/>
      <c r="Q128" s="197"/>
      <c r="R128" s="198"/>
    </row>
    <row r="129" spans="1:18" x14ac:dyDescent="0.25">
      <c r="A129" s="191"/>
      <c r="B129" s="201" t="s">
        <v>1435</v>
      </c>
      <c r="C129" s="192"/>
      <c r="D129" s="192"/>
      <c r="E129" s="192"/>
      <c r="F129" s="192"/>
      <c r="G129" s="192"/>
      <c r="H129" s="192"/>
      <c r="I129" s="192"/>
      <c r="J129" s="192"/>
      <c r="K129" s="192"/>
      <c r="L129" s="192"/>
      <c r="M129" s="192"/>
      <c r="N129" s="192"/>
      <c r="O129" s="192"/>
      <c r="P129" s="192"/>
      <c r="Q129" s="192"/>
      <c r="R129" s="193"/>
    </row>
    <row r="130" spans="1:18" x14ac:dyDescent="0.25">
      <c r="A130" s="194"/>
      <c r="B130" s="200" t="s">
        <v>1434</v>
      </c>
      <c r="C130" s="200"/>
      <c r="E130" s="429" t="s">
        <v>1259</v>
      </c>
      <c r="F130" s="429" t="s">
        <v>1259</v>
      </c>
      <c r="G130" s="429" t="s">
        <v>1262</v>
      </c>
      <c r="H130" s="429" t="s">
        <v>1261</v>
      </c>
      <c r="I130" s="429" t="s">
        <v>1255</v>
      </c>
      <c r="J130" s="429" t="s">
        <v>1263</v>
      </c>
      <c r="K130" s="429" t="s">
        <v>1260</v>
      </c>
      <c r="R130" s="195"/>
    </row>
    <row r="131" spans="1:18" ht="15.75" thickBot="1" x14ac:dyDescent="0.3">
      <c r="A131" s="194"/>
      <c r="E131" s="190" t="s">
        <v>671</v>
      </c>
      <c r="F131" s="190" t="s">
        <v>1395</v>
      </c>
      <c r="G131" s="190" t="s">
        <v>1199</v>
      </c>
      <c r="H131" s="190" t="s">
        <v>15</v>
      </c>
      <c r="I131" s="190" t="s">
        <v>671</v>
      </c>
      <c r="J131" s="190" t="s">
        <v>1199</v>
      </c>
      <c r="K131" s="190" t="s">
        <v>15</v>
      </c>
      <c r="R131" s="195"/>
    </row>
    <row r="132" spans="1:18" x14ac:dyDescent="0.25">
      <c r="A132" s="194"/>
      <c r="B132" s="313" t="s">
        <v>1214</v>
      </c>
      <c r="C132" s="429" t="s">
        <v>1221</v>
      </c>
      <c r="D132" s="186" t="s">
        <v>669</v>
      </c>
      <c r="E132" s="191"/>
      <c r="F132" s="192"/>
      <c r="G132" s="192"/>
      <c r="H132" s="192"/>
      <c r="I132" s="192"/>
      <c r="J132" s="192"/>
      <c r="K132" s="193"/>
      <c r="R132" s="195"/>
    </row>
    <row r="133" spans="1:18" x14ac:dyDescent="0.25">
      <c r="A133" s="194"/>
      <c r="B133" s="313" t="s">
        <v>1214</v>
      </c>
      <c r="C133" s="429" t="s">
        <v>1224</v>
      </c>
      <c r="D133" s="186" t="s">
        <v>669</v>
      </c>
      <c r="E133" s="194"/>
      <c r="K133" s="195"/>
      <c r="R133" s="195"/>
    </row>
    <row r="134" spans="1:18" x14ac:dyDescent="0.25">
      <c r="A134" s="194"/>
      <c r="B134" s="313" t="s">
        <v>1242</v>
      </c>
      <c r="C134" s="293" t="s">
        <v>1244</v>
      </c>
      <c r="D134" s="186" t="s">
        <v>669</v>
      </c>
      <c r="E134" s="194"/>
      <c r="K134" s="195"/>
      <c r="R134" s="195"/>
    </row>
    <row r="135" spans="1:18" x14ac:dyDescent="0.25">
      <c r="A135" s="194"/>
      <c r="B135" s="313" t="s">
        <v>1293</v>
      </c>
      <c r="C135" s="293" t="s">
        <v>1265</v>
      </c>
      <c r="D135" s="186" t="s">
        <v>669</v>
      </c>
      <c r="E135" s="194"/>
      <c r="K135" s="195"/>
      <c r="R135" s="195"/>
    </row>
    <row r="136" spans="1:18" ht="25.5" x14ac:dyDescent="0.25">
      <c r="A136" s="194"/>
      <c r="B136" s="313" t="s">
        <v>1359</v>
      </c>
      <c r="C136" s="293" t="s">
        <v>1194</v>
      </c>
      <c r="D136" s="190" t="s">
        <v>669</v>
      </c>
      <c r="E136" s="194"/>
      <c r="K136" s="195"/>
      <c r="R136" s="195"/>
    </row>
    <row r="137" spans="1:18" x14ac:dyDescent="0.25">
      <c r="A137" s="194"/>
      <c r="B137" s="313" t="s">
        <v>1436</v>
      </c>
      <c r="C137" s="429" t="s">
        <v>1259</v>
      </c>
      <c r="D137" s="186" t="s">
        <v>671</v>
      </c>
      <c r="E137" s="194"/>
      <c r="K137" s="195"/>
      <c r="R137" s="195"/>
    </row>
    <row r="138" spans="1:18" x14ac:dyDescent="0.25">
      <c r="A138" s="194"/>
      <c r="B138" s="313" t="s">
        <v>1436</v>
      </c>
      <c r="C138" s="429" t="s">
        <v>1259</v>
      </c>
      <c r="D138" s="186" t="s">
        <v>1395</v>
      </c>
      <c r="E138" s="194"/>
      <c r="K138" s="195"/>
      <c r="R138" s="195"/>
    </row>
    <row r="139" spans="1:18" x14ac:dyDescent="0.25">
      <c r="A139" s="194"/>
      <c r="B139" s="313" t="s">
        <v>1436</v>
      </c>
      <c r="C139" s="429" t="s">
        <v>1262</v>
      </c>
      <c r="D139" s="186" t="s">
        <v>1199</v>
      </c>
      <c r="E139" s="194"/>
      <c r="K139" s="195"/>
      <c r="R139" s="195"/>
    </row>
    <row r="140" spans="1:18" x14ac:dyDescent="0.25">
      <c r="A140" s="194"/>
      <c r="B140" s="313" t="s">
        <v>1436</v>
      </c>
      <c r="C140" s="429" t="s">
        <v>1261</v>
      </c>
      <c r="D140" s="190" t="s">
        <v>15</v>
      </c>
      <c r="E140" s="194"/>
      <c r="K140" s="195"/>
      <c r="R140" s="195"/>
    </row>
    <row r="141" spans="1:18" x14ac:dyDescent="0.25">
      <c r="A141" s="194"/>
      <c r="B141" s="313" t="s">
        <v>1436</v>
      </c>
      <c r="C141" s="429" t="s">
        <v>1255</v>
      </c>
      <c r="D141" s="190" t="s">
        <v>671</v>
      </c>
      <c r="E141" s="194"/>
      <c r="K141" s="195"/>
      <c r="R141" s="195"/>
    </row>
    <row r="142" spans="1:18" x14ac:dyDescent="0.25">
      <c r="A142" s="194"/>
      <c r="B142" s="313" t="s">
        <v>1436</v>
      </c>
      <c r="C142" s="429" t="s">
        <v>1263</v>
      </c>
      <c r="D142" s="190" t="s">
        <v>1199</v>
      </c>
      <c r="E142" s="194"/>
      <c r="K142" s="195"/>
      <c r="R142" s="195"/>
    </row>
    <row r="143" spans="1:18" x14ac:dyDescent="0.25">
      <c r="A143" s="194"/>
      <c r="B143" s="313" t="s">
        <v>1436</v>
      </c>
      <c r="C143" s="429" t="s">
        <v>1260</v>
      </c>
      <c r="D143" s="190" t="s">
        <v>15</v>
      </c>
      <c r="E143" s="194"/>
      <c r="K143" s="195"/>
      <c r="R143" s="195"/>
    </row>
    <row r="144" spans="1:18" ht="25.5" x14ac:dyDescent="0.25">
      <c r="A144" s="194"/>
      <c r="B144" s="313" t="s">
        <v>1358</v>
      </c>
      <c r="C144" s="293" t="s">
        <v>1198</v>
      </c>
      <c r="D144" s="190" t="s">
        <v>1199</v>
      </c>
      <c r="E144" s="194"/>
      <c r="K144" s="195"/>
      <c r="R144" s="195"/>
    </row>
    <row r="145" spans="1:18" ht="26.25" thickBot="1" x14ac:dyDescent="0.3">
      <c r="A145" s="194"/>
      <c r="B145" s="313" t="s">
        <v>1358</v>
      </c>
      <c r="C145" s="293" t="s">
        <v>1200</v>
      </c>
      <c r="D145" s="190" t="s">
        <v>15</v>
      </c>
      <c r="E145" s="196"/>
      <c r="F145" s="197"/>
      <c r="G145" s="197"/>
      <c r="H145" s="197"/>
      <c r="I145" s="197"/>
      <c r="J145" s="197"/>
      <c r="K145" s="198"/>
      <c r="R145" s="195"/>
    </row>
    <row r="146" spans="1:18" ht="15.75" thickBot="1" x14ac:dyDescent="0.3">
      <c r="A146" s="196"/>
      <c r="B146" s="197"/>
      <c r="C146" s="197"/>
      <c r="D146" s="197"/>
      <c r="E146" s="197"/>
      <c r="F146" s="197"/>
      <c r="G146" s="197"/>
      <c r="H146" s="197"/>
      <c r="I146" s="197"/>
      <c r="J146" s="197"/>
      <c r="K146" s="197"/>
      <c r="L146" s="197"/>
      <c r="M146" s="197"/>
      <c r="N146" s="197"/>
      <c r="O146" s="197"/>
      <c r="P146" s="197"/>
      <c r="Q146" s="197"/>
      <c r="R146" s="198"/>
    </row>
  </sheetData>
  <dataValidations count="1">
    <dataValidation type="list" allowBlank="1" showInputMessage="1" showErrorMessage="1" sqref="E100:E109 E87:I95 K65:L82 E65:E70 E33:L46 E51:E60 E27:E28 E13:H18 M13:P22 U13:V14 E114:F127 E132:K145">
      <formula1>TPP</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02"/>
  <sheetViews>
    <sheetView workbookViewId="0"/>
  </sheetViews>
  <sheetFormatPr defaultRowHeight="15" x14ac:dyDescent="0.25"/>
  <cols>
    <col min="2" max="2" width="27.42578125" bestFit="1" customWidth="1"/>
    <col min="3" max="3" width="17.7109375" bestFit="1" customWidth="1"/>
    <col min="4" max="4" width="10.85546875" bestFit="1" customWidth="1"/>
    <col min="5" max="6" width="25.28515625" customWidth="1"/>
    <col min="7" max="7" width="24.5703125" customWidth="1"/>
    <col min="8" max="8" width="26.42578125" bestFit="1" customWidth="1"/>
    <col min="9" max="9" width="21.42578125" customWidth="1"/>
    <col min="10" max="10" width="28.7109375" bestFit="1" customWidth="1"/>
    <col min="11" max="11" width="15.28515625" bestFit="1" customWidth="1"/>
    <col min="12" max="12" width="26.28515625" customWidth="1"/>
    <col min="13" max="13" width="17.5703125" customWidth="1"/>
    <col min="14" max="14" width="21.28515625" customWidth="1"/>
    <col min="15" max="17" width="11.42578125" bestFit="1" customWidth="1"/>
    <col min="18" max="18" width="12.85546875" customWidth="1"/>
    <col min="19" max="19" width="11.42578125" bestFit="1" customWidth="1"/>
    <col min="20" max="20" width="12.28515625" bestFit="1" customWidth="1"/>
    <col min="22" max="22" width="15.28515625" bestFit="1" customWidth="1"/>
    <col min="24" max="24" width="17.5703125" customWidth="1"/>
    <col min="25" max="25" width="27" customWidth="1"/>
    <col min="26" max="26" width="32.7109375" customWidth="1"/>
    <col min="27" max="27" width="12.7109375" bestFit="1" customWidth="1"/>
    <col min="28" max="28" width="21.140625" customWidth="1"/>
    <col min="29" max="29" width="16.42578125" customWidth="1"/>
  </cols>
  <sheetData>
    <row r="2" spans="2:29" s="184" customFormat="1" ht="39.75" customHeight="1" x14ac:dyDescent="0.25">
      <c r="B2" s="177" t="s">
        <v>1183</v>
      </c>
      <c r="C2" s="177" t="s">
        <v>1184</v>
      </c>
      <c r="D2" s="177" t="s">
        <v>1185</v>
      </c>
      <c r="E2" s="177" t="s">
        <v>1186</v>
      </c>
      <c r="F2" s="177" t="s">
        <v>1264</v>
      </c>
      <c r="G2" s="177" t="s">
        <v>1187</v>
      </c>
      <c r="H2" s="177" t="s">
        <v>1188</v>
      </c>
      <c r="I2" s="177" t="s">
        <v>1189</v>
      </c>
      <c r="J2" s="177" t="s">
        <v>1190</v>
      </c>
      <c r="K2" s="177" t="s">
        <v>1191</v>
      </c>
      <c r="L2" s="177" t="s">
        <v>1170</v>
      </c>
      <c r="N2"/>
      <c r="O2"/>
      <c r="P2"/>
      <c r="Q2"/>
      <c r="R2"/>
      <c r="S2"/>
      <c r="T2"/>
      <c r="U2"/>
      <c r="V2"/>
      <c r="W2"/>
      <c r="X2" s="1"/>
      <c r="Y2"/>
      <c r="Z2"/>
      <c r="AA2"/>
      <c r="AB2"/>
      <c r="AC2"/>
    </row>
    <row r="3" spans="2:29" ht="20.100000000000001" customHeight="1" x14ac:dyDescent="0.25">
      <c r="B3" s="178" t="s">
        <v>1192</v>
      </c>
      <c r="C3" s="179" t="s">
        <v>1426</v>
      </c>
      <c r="D3" s="178">
        <v>1</v>
      </c>
      <c r="E3" s="178" t="s">
        <v>1193</v>
      </c>
      <c r="F3" s="178" t="s">
        <v>669</v>
      </c>
      <c r="G3" s="178" t="s">
        <v>1194</v>
      </c>
      <c r="H3" s="178" t="s">
        <v>1195</v>
      </c>
      <c r="I3" s="178" t="s">
        <v>1196</v>
      </c>
      <c r="J3" s="180">
        <v>42856</v>
      </c>
      <c r="K3" s="178" t="s">
        <v>1197</v>
      </c>
      <c r="L3" s="180"/>
      <c r="X3" s="1" t="s">
        <v>1249</v>
      </c>
      <c r="Y3">
        <v>2</v>
      </c>
      <c r="Z3">
        <v>3</v>
      </c>
      <c r="AA3">
        <v>4</v>
      </c>
      <c r="AB3">
        <v>5</v>
      </c>
    </row>
    <row r="4" spans="2:29" ht="20.100000000000001" customHeight="1" x14ac:dyDescent="0.25">
      <c r="B4" s="178" t="s">
        <v>1192</v>
      </c>
      <c r="C4" s="179" t="s">
        <v>1426</v>
      </c>
      <c r="D4" s="178">
        <v>2</v>
      </c>
      <c r="E4" s="178" t="s">
        <v>15</v>
      </c>
      <c r="F4" s="178" t="s">
        <v>15</v>
      </c>
      <c r="G4" s="178" t="s">
        <v>1198</v>
      </c>
      <c r="H4" s="178" t="s">
        <v>1195</v>
      </c>
      <c r="I4" s="178" t="s">
        <v>1196</v>
      </c>
      <c r="J4" s="180">
        <v>42856</v>
      </c>
      <c r="K4" s="178" t="s">
        <v>1197</v>
      </c>
      <c r="L4" s="180"/>
      <c r="X4" s="1"/>
      <c r="Y4" s="1" t="s">
        <v>1290</v>
      </c>
      <c r="Z4" s="1" t="s">
        <v>1291</v>
      </c>
      <c r="AA4" s="1" t="s">
        <v>1292</v>
      </c>
      <c r="AB4" s="1" t="s">
        <v>1294</v>
      </c>
    </row>
    <row r="5" spans="2:29" ht="20.100000000000001" customHeight="1" thickBot="1" x14ac:dyDescent="0.3">
      <c r="B5" s="178" t="s">
        <v>1192</v>
      </c>
      <c r="C5" s="179" t="s">
        <v>1426</v>
      </c>
      <c r="D5" s="178">
        <v>3</v>
      </c>
      <c r="E5" s="178" t="s">
        <v>1199</v>
      </c>
      <c r="F5" s="178" t="s">
        <v>1199</v>
      </c>
      <c r="G5" s="178" t="s">
        <v>1200</v>
      </c>
      <c r="H5" s="178" t="s">
        <v>1195</v>
      </c>
      <c r="I5" s="178" t="s">
        <v>1196</v>
      </c>
      <c r="J5" s="180">
        <v>42856</v>
      </c>
      <c r="K5" s="178" t="s">
        <v>1197</v>
      </c>
      <c r="L5" s="180"/>
      <c r="N5" s="1" t="s">
        <v>1267</v>
      </c>
      <c r="O5" s="1" t="s">
        <v>687</v>
      </c>
      <c r="P5" s="1" t="s">
        <v>692</v>
      </c>
      <c r="Q5" s="1" t="s">
        <v>694</v>
      </c>
      <c r="R5" s="1" t="s">
        <v>698</v>
      </c>
      <c r="S5" s="1" t="s">
        <v>696</v>
      </c>
      <c r="T5" s="1" t="s">
        <v>700</v>
      </c>
      <c r="X5" t="s">
        <v>929</v>
      </c>
      <c r="Y5" t="s">
        <v>929</v>
      </c>
      <c r="Z5" t="s">
        <v>929</v>
      </c>
      <c r="AA5" t="s">
        <v>929</v>
      </c>
      <c r="AB5" t="s">
        <v>929</v>
      </c>
    </row>
    <row r="6" spans="2:29" ht="20.100000000000001" customHeight="1" x14ac:dyDescent="0.25">
      <c r="B6" s="178" t="s">
        <v>1201</v>
      </c>
      <c r="C6" s="178" t="s">
        <v>1202</v>
      </c>
      <c r="D6" s="178">
        <v>1</v>
      </c>
      <c r="E6" s="178" t="s">
        <v>671</v>
      </c>
      <c r="F6" s="178" t="s">
        <v>671</v>
      </c>
      <c r="G6" s="178" t="s">
        <v>1203</v>
      </c>
      <c r="H6" s="178" t="s">
        <v>698</v>
      </c>
      <c r="I6" s="178" t="s">
        <v>1204</v>
      </c>
      <c r="J6" s="181">
        <v>42828</v>
      </c>
      <c r="K6" s="178" t="s">
        <v>1197</v>
      </c>
      <c r="L6" s="181"/>
      <c r="N6" s="207" t="s">
        <v>278</v>
      </c>
      <c r="O6" s="191" t="s">
        <v>278</v>
      </c>
      <c r="P6" s="192" t="s">
        <v>278</v>
      </c>
      <c r="Q6" s="192" t="s">
        <v>278</v>
      </c>
      <c r="R6" s="192" t="s">
        <v>278</v>
      </c>
      <c r="S6" s="192" t="s">
        <v>278</v>
      </c>
      <c r="T6" s="193" t="s">
        <v>278</v>
      </c>
      <c r="X6" t="s">
        <v>278</v>
      </c>
      <c r="Y6" t="s">
        <v>278</v>
      </c>
      <c r="Z6" t="s">
        <v>278</v>
      </c>
      <c r="AA6" t="s">
        <v>278</v>
      </c>
      <c r="AB6" t="s">
        <v>278</v>
      </c>
    </row>
    <row r="7" spans="2:29" ht="20.100000000000001" customHeight="1" x14ac:dyDescent="0.25">
      <c r="B7" s="178" t="s">
        <v>1201</v>
      </c>
      <c r="C7" s="178" t="s">
        <v>1202</v>
      </c>
      <c r="D7" s="178">
        <v>2</v>
      </c>
      <c r="E7" s="178" t="s">
        <v>1205</v>
      </c>
      <c r="F7" s="178" t="s">
        <v>1205</v>
      </c>
      <c r="G7" s="178" t="s">
        <v>1203</v>
      </c>
      <c r="H7" s="178" t="s">
        <v>698</v>
      </c>
      <c r="I7" s="178" t="s">
        <v>1206</v>
      </c>
      <c r="J7" s="181">
        <v>42828</v>
      </c>
      <c r="K7" s="178" t="s">
        <v>1197</v>
      </c>
      <c r="L7" s="181"/>
      <c r="N7" s="208" t="s">
        <v>680</v>
      </c>
      <c r="O7" s="194"/>
      <c r="P7" s="190"/>
      <c r="Q7" s="190"/>
      <c r="R7" s="190"/>
      <c r="S7" s="190"/>
      <c r="T7" s="195"/>
      <c r="X7" t="s">
        <v>680</v>
      </c>
      <c r="Y7" t="s">
        <v>278</v>
      </c>
      <c r="Z7" t="s">
        <v>278</v>
      </c>
      <c r="AA7" t="s">
        <v>278</v>
      </c>
      <c r="AB7" t="s">
        <v>278</v>
      </c>
    </row>
    <row r="8" spans="2:29" ht="20.100000000000001" customHeight="1" thickBot="1" x14ac:dyDescent="0.3">
      <c r="B8" s="178" t="s">
        <v>1201</v>
      </c>
      <c r="C8" s="178" t="s">
        <v>1202</v>
      </c>
      <c r="D8" s="178">
        <v>3</v>
      </c>
      <c r="E8" s="178" t="s">
        <v>676</v>
      </c>
      <c r="F8" s="178" t="s">
        <v>676</v>
      </c>
      <c r="G8" s="178" t="s">
        <v>1207</v>
      </c>
      <c r="H8" s="178" t="s">
        <v>698</v>
      </c>
      <c r="I8" s="178" t="s">
        <v>1196</v>
      </c>
      <c r="J8" s="181">
        <v>42828</v>
      </c>
      <c r="K8" s="178" t="s">
        <v>1197</v>
      </c>
      <c r="L8" s="178"/>
      <c r="N8" s="209" t="s">
        <v>1069</v>
      </c>
      <c r="O8" s="196"/>
      <c r="P8" s="197"/>
      <c r="Q8" s="197"/>
      <c r="R8" s="197"/>
      <c r="S8" s="197"/>
      <c r="T8" s="198"/>
      <c r="X8" t="s">
        <v>1069</v>
      </c>
      <c r="Y8" t="s">
        <v>278</v>
      </c>
      <c r="Z8" t="s">
        <v>278</v>
      </c>
      <c r="AA8" t="s">
        <v>278</v>
      </c>
      <c r="AB8" t="s">
        <v>278</v>
      </c>
    </row>
    <row r="9" spans="2:29" ht="20.100000000000001" customHeight="1" thickBot="1" x14ac:dyDescent="0.3">
      <c r="B9" s="178" t="s">
        <v>1201</v>
      </c>
      <c r="C9" s="178" t="s">
        <v>1202</v>
      </c>
      <c r="D9" s="178">
        <v>4</v>
      </c>
      <c r="E9" s="178" t="s">
        <v>15</v>
      </c>
      <c r="F9" s="178" t="s">
        <v>15</v>
      </c>
      <c r="G9" s="178" t="s">
        <v>1208</v>
      </c>
      <c r="H9" s="178" t="s">
        <v>698</v>
      </c>
      <c r="I9" s="178" t="s">
        <v>1196</v>
      </c>
      <c r="J9" s="181">
        <v>42828</v>
      </c>
      <c r="K9" s="178" t="s">
        <v>1197</v>
      </c>
      <c r="L9" s="178"/>
      <c r="X9" s="190" t="s">
        <v>669</v>
      </c>
      <c r="Y9" s="190" t="str">
        <f>R10&amp;"/"&amp;R11&amp;"/"&amp;R12</f>
        <v>ERMPOWER/AGLE/AES</v>
      </c>
      <c r="Z9" t="str">
        <f>T11&amp;"/"&amp;T12&amp;"/"&amp;T13&amp;"/"&amp;T15</f>
        <v>STANWELL/SOLARIS/PULSE/COVAU</v>
      </c>
      <c r="AA9" t="str">
        <f>S12</f>
        <v>AURORA</v>
      </c>
      <c r="AB9" t="str">
        <f>Q12</f>
        <v>AGLQLD2</v>
      </c>
    </row>
    <row r="10" spans="2:29" ht="20.100000000000001" customHeight="1" x14ac:dyDescent="0.25">
      <c r="B10" s="178" t="s">
        <v>1209</v>
      </c>
      <c r="C10" s="178" t="s">
        <v>1210</v>
      </c>
      <c r="D10" s="178">
        <v>1</v>
      </c>
      <c r="E10" s="178" t="s">
        <v>1193</v>
      </c>
      <c r="F10" s="178" t="s">
        <v>669</v>
      </c>
      <c r="G10" s="178" t="s">
        <v>1211</v>
      </c>
      <c r="H10" s="178" t="s">
        <v>1212</v>
      </c>
      <c r="I10" s="178" t="s">
        <v>1196</v>
      </c>
      <c r="J10" s="181">
        <v>42849</v>
      </c>
      <c r="K10" s="178" t="s">
        <v>1197</v>
      </c>
      <c r="L10" s="178" t="s">
        <v>1213</v>
      </c>
      <c r="N10" s="207" t="s">
        <v>669</v>
      </c>
      <c r="O10" s="191" t="s">
        <v>1194</v>
      </c>
      <c r="P10" s="192" t="s">
        <v>1194</v>
      </c>
      <c r="Q10" s="192" t="s">
        <v>1194</v>
      </c>
      <c r="R10" s="203" t="s">
        <v>1194</v>
      </c>
      <c r="S10" s="192" t="s">
        <v>1194</v>
      </c>
      <c r="T10" s="193" t="s">
        <v>1194</v>
      </c>
      <c r="X10" s="190" t="s">
        <v>944</v>
      </c>
      <c r="Y10" s="190" t="str">
        <f t="shared" ref="Y10:AB11" si="0">Y9</f>
        <v>ERMPOWER/AGLE/AES</v>
      </c>
      <c r="Z10" t="str">
        <f t="shared" si="0"/>
        <v>STANWELL/SOLARIS/PULSE/COVAU</v>
      </c>
      <c r="AA10" t="str">
        <f t="shared" si="0"/>
        <v>AURORA</v>
      </c>
      <c r="AB10" t="str">
        <f t="shared" si="0"/>
        <v>AGLQLD2</v>
      </c>
    </row>
    <row r="11" spans="2:29" ht="20.100000000000001" customHeight="1" x14ac:dyDescent="0.25">
      <c r="B11" s="178" t="s">
        <v>1214</v>
      </c>
      <c r="C11" s="178" t="s">
        <v>1215</v>
      </c>
      <c r="D11" s="178">
        <v>1</v>
      </c>
      <c r="E11" s="178" t="s">
        <v>1216</v>
      </c>
      <c r="F11" s="178" t="s">
        <v>669</v>
      </c>
      <c r="G11" s="178" t="s">
        <v>1217</v>
      </c>
      <c r="H11" s="178" t="s">
        <v>1218</v>
      </c>
      <c r="I11" s="178" t="s">
        <v>1196</v>
      </c>
      <c r="J11" s="178" t="s">
        <v>1219</v>
      </c>
      <c r="K11" s="178" t="s">
        <v>1197</v>
      </c>
      <c r="L11" s="179"/>
      <c r="N11" s="208" t="s">
        <v>944</v>
      </c>
      <c r="O11" s="194" t="s">
        <v>1224</v>
      </c>
      <c r="P11" s="190" t="s">
        <v>1265</v>
      </c>
      <c r="Q11" s="190" t="s">
        <v>1265</v>
      </c>
      <c r="R11" s="200" t="s">
        <v>1222</v>
      </c>
      <c r="S11" s="190" t="s">
        <v>1224</v>
      </c>
      <c r="T11" s="204" t="s">
        <v>1265</v>
      </c>
      <c r="X11" s="190" t="s">
        <v>936</v>
      </c>
      <c r="Y11" s="190" t="str">
        <f t="shared" si="0"/>
        <v>ERMPOWER/AGLE/AES</v>
      </c>
      <c r="Z11" t="str">
        <f t="shared" si="0"/>
        <v>STANWELL/SOLARIS/PULSE/COVAU</v>
      </c>
      <c r="AA11" t="str">
        <f t="shared" si="0"/>
        <v>AURORA</v>
      </c>
      <c r="AB11" t="str">
        <f t="shared" si="0"/>
        <v>AGLQLD2</v>
      </c>
    </row>
    <row r="12" spans="2:29" ht="20.100000000000001" customHeight="1" x14ac:dyDescent="0.25">
      <c r="B12" s="178" t="s">
        <v>1214</v>
      </c>
      <c r="C12" s="178" t="s">
        <v>1215</v>
      </c>
      <c r="D12" s="178">
        <v>2</v>
      </c>
      <c r="E12" s="178" t="s">
        <v>1216</v>
      </c>
      <c r="F12" s="178" t="s">
        <v>669</v>
      </c>
      <c r="G12" s="178" t="s">
        <v>1220</v>
      </c>
      <c r="H12" s="178" t="s">
        <v>1218</v>
      </c>
      <c r="I12" s="178" t="s">
        <v>1196</v>
      </c>
      <c r="J12" s="178" t="s">
        <v>1219</v>
      </c>
      <c r="K12" s="178" t="s">
        <v>1197</v>
      </c>
      <c r="L12" s="179"/>
      <c r="N12" s="208" t="s">
        <v>936</v>
      </c>
      <c r="O12" s="194"/>
      <c r="P12" s="222" t="s">
        <v>1217</v>
      </c>
      <c r="Q12" s="202" t="s">
        <v>1221</v>
      </c>
      <c r="R12" s="200" t="s">
        <v>1224</v>
      </c>
      <c r="S12" s="201" t="s">
        <v>1228</v>
      </c>
      <c r="T12" s="204" t="s">
        <v>1217</v>
      </c>
      <c r="X12" s="199" t="s">
        <v>673</v>
      </c>
      <c r="Y12" s="199" t="str">
        <f>R19</f>
        <v>AGLE</v>
      </c>
      <c r="Z12" s="16" t="str">
        <f>T19</f>
        <v>SOLARIS</v>
      </c>
      <c r="AA12" t="str">
        <f>S19</f>
        <v>AURORA</v>
      </c>
      <c r="AB12" s="32" t="s">
        <v>1287</v>
      </c>
    </row>
    <row r="13" spans="2:29" ht="20.100000000000001" customHeight="1" x14ac:dyDescent="0.25">
      <c r="B13" s="178" t="s">
        <v>1214</v>
      </c>
      <c r="C13" s="178" t="s">
        <v>1215</v>
      </c>
      <c r="D13" s="178">
        <v>3</v>
      </c>
      <c r="E13" s="178" t="s">
        <v>1216</v>
      </c>
      <c r="F13" s="178" t="s">
        <v>669</v>
      </c>
      <c r="G13" s="178" t="s">
        <v>1221</v>
      </c>
      <c r="H13" s="178" t="s">
        <v>694</v>
      </c>
      <c r="I13" s="178" t="s">
        <v>1196</v>
      </c>
      <c r="J13" s="178" t="s">
        <v>1219</v>
      </c>
      <c r="K13" s="178" t="s">
        <v>1197</v>
      </c>
      <c r="L13" s="179"/>
      <c r="N13" s="208"/>
      <c r="O13" s="194"/>
      <c r="P13" s="222" t="s">
        <v>1220</v>
      </c>
      <c r="Q13" s="190" t="s">
        <v>1224</v>
      </c>
      <c r="R13" s="190"/>
      <c r="S13" s="190"/>
      <c r="T13" s="204" t="s">
        <v>1220</v>
      </c>
      <c r="X13" s="199" t="s">
        <v>943</v>
      </c>
      <c r="Y13" s="199" t="str">
        <f t="shared" ref="Y13:AA14" si="1">Y12</f>
        <v>AGLE</v>
      </c>
      <c r="Z13" s="16" t="str">
        <f t="shared" si="1"/>
        <v>SOLARIS</v>
      </c>
      <c r="AA13" t="str">
        <f t="shared" si="1"/>
        <v>AURORA</v>
      </c>
      <c r="AB13" s="32" t="s">
        <v>1287</v>
      </c>
    </row>
    <row r="14" spans="2:29" ht="20.100000000000001" customHeight="1" x14ac:dyDescent="0.25">
      <c r="B14" s="178" t="s">
        <v>1214</v>
      </c>
      <c r="C14" s="178" t="s">
        <v>1215</v>
      </c>
      <c r="D14" s="178">
        <v>4</v>
      </c>
      <c r="E14" s="178" t="s">
        <v>1216</v>
      </c>
      <c r="F14" s="178" t="s">
        <v>669</v>
      </c>
      <c r="G14" s="178" t="s">
        <v>1222</v>
      </c>
      <c r="H14" s="178" t="s">
        <v>698</v>
      </c>
      <c r="I14" s="178" t="s">
        <v>1196</v>
      </c>
      <c r="J14" s="178" t="s">
        <v>1219</v>
      </c>
      <c r="K14" s="178" t="s">
        <v>1197</v>
      </c>
      <c r="L14" s="179"/>
      <c r="N14" s="208"/>
      <c r="O14" s="194"/>
      <c r="P14" s="190" t="s">
        <v>1224</v>
      </c>
      <c r="Q14" s="190"/>
      <c r="R14" s="190"/>
      <c r="S14" s="190"/>
      <c r="T14" s="195" t="s">
        <v>1224</v>
      </c>
      <c r="X14" s="199" t="s">
        <v>942</v>
      </c>
      <c r="Y14" s="199" t="str">
        <f t="shared" si="1"/>
        <v>AGLE</v>
      </c>
      <c r="Z14" s="16" t="str">
        <f t="shared" si="1"/>
        <v>SOLARIS</v>
      </c>
      <c r="AA14" t="str">
        <f t="shared" si="1"/>
        <v>AURORA</v>
      </c>
      <c r="AB14" s="32" t="s">
        <v>1287</v>
      </c>
    </row>
    <row r="15" spans="2:29" ht="20.100000000000001" customHeight="1" x14ac:dyDescent="0.25">
      <c r="B15" s="178" t="s">
        <v>1214</v>
      </c>
      <c r="C15" s="178" t="s">
        <v>1215</v>
      </c>
      <c r="D15" s="178">
        <v>5</v>
      </c>
      <c r="E15" s="178" t="s">
        <v>1223</v>
      </c>
      <c r="F15" s="178" t="s">
        <v>669</v>
      </c>
      <c r="G15" s="178" t="s">
        <v>1224</v>
      </c>
      <c r="H15" s="178" t="s">
        <v>1225</v>
      </c>
      <c r="I15" s="178" t="s">
        <v>1196</v>
      </c>
      <c r="J15" s="178" t="s">
        <v>1219</v>
      </c>
      <c r="K15" s="178" t="s">
        <v>1197</v>
      </c>
      <c r="L15" s="179"/>
      <c r="N15" s="208"/>
      <c r="O15" s="194"/>
      <c r="P15" s="190" t="s">
        <v>1231</v>
      </c>
      <c r="Q15" s="190"/>
      <c r="R15" s="190"/>
      <c r="S15" s="190"/>
      <c r="T15" s="204" t="s">
        <v>1231</v>
      </c>
      <c r="X15" s="186" t="s">
        <v>159</v>
      </c>
      <c r="Y15" s="190" t="str">
        <f>R23</f>
        <v>AGLE</v>
      </c>
      <c r="Z15" s="16" t="str">
        <f>T23</f>
        <v>SOLARIS</v>
      </c>
      <c r="AA15" t="str">
        <f>AA14</f>
        <v>AURORA</v>
      </c>
      <c r="AB15" s="32" t="s">
        <v>1287</v>
      </c>
    </row>
    <row r="16" spans="2:29" ht="20.100000000000001" customHeight="1" thickBot="1" x14ac:dyDescent="0.3">
      <c r="B16" s="178" t="s">
        <v>1226</v>
      </c>
      <c r="C16" s="178" t="s">
        <v>1227</v>
      </c>
      <c r="D16" s="178">
        <v>1</v>
      </c>
      <c r="E16" s="178" t="s">
        <v>1193</v>
      </c>
      <c r="F16" s="178" t="s">
        <v>669</v>
      </c>
      <c r="G16" s="178" t="s">
        <v>1228</v>
      </c>
      <c r="H16" s="178" t="s">
        <v>696</v>
      </c>
      <c r="I16" s="178" t="s">
        <v>1196</v>
      </c>
      <c r="J16" s="181">
        <v>42878</v>
      </c>
      <c r="K16" s="178" t="s">
        <v>1197</v>
      </c>
      <c r="L16" s="178" t="s">
        <v>1407</v>
      </c>
      <c r="M16" s="184"/>
      <c r="N16" s="209"/>
      <c r="O16" s="219" t="s">
        <v>1244</v>
      </c>
      <c r="P16" s="217" t="s">
        <v>1244</v>
      </c>
      <c r="Q16" s="217" t="s">
        <v>1244</v>
      </c>
      <c r="R16" s="220" t="s">
        <v>1244</v>
      </c>
      <c r="S16" s="217" t="s">
        <v>1244</v>
      </c>
      <c r="T16" s="221" t="s">
        <v>1244</v>
      </c>
      <c r="U16" s="214"/>
      <c r="V16" s="212" t="s">
        <v>1246</v>
      </c>
      <c r="X16" s="190" t="s">
        <v>671</v>
      </c>
      <c r="Y16" s="190" t="str">
        <f>R25</f>
        <v>UMPLP</v>
      </c>
      <c r="Z16" t="str">
        <f>T25&amp;"/"&amp;T26</f>
        <v>CITIPP/POWCP</v>
      </c>
      <c r="AA16" s="32" t="s">
        <v>1287</v>
      </c>
      <c r="AB16" s="32" t="s">
        <v>1287</v>
      </c>
    </row>
    <row r="17" spans="1:28" ht="20.100000000000001" customHeight="1" x14ac:dyDescent="0.25">
      <c r="B17" s="178" t="s">
        <v>1229</v>
      </c>
      <c r="C17" s="178" t="s">
        <v>1230</v>
      </c>
      <c r="D17" s="178">
        <v>1</v>
      </c>
      <c r="E17" s="178" t="s">
        <v>1193</v>
      </c>
      <c r="F17" s="178" t="s">
        <v>669</v>
      </c>
      <c r="G17" s="178" t="s">
        <v>1231</v>
      </c>
      <c r="H17" s="178" t="s">
        <v>1232</v>
      </c>
      <c r="I17" s="178" t="s">
        <v>1196</v>
      </c>
      <c r="J17" s="181">
        <v>42878</v>
      </c>
      <c r="K17" s="178" t="s">
        <v>1197</v>
      </c>
      <c r="L17" s="183"/>
      <c r="N17" s="186"/>
      <c r="O17" s="225"/>
      <c r="P17" s="225"/>
      <c r="Q17" s="225"/>
      <c r="R17" s="226"/>
      <c r="S17" s="225"/>
      <c r="T17" s="225"/>
      <c r="U17" s="13"/>
      <c r="V17" s="225"/>
      <c r="X17" s="190" t="s">
        <v>939</v>
      </c>
      <c r="Y17" t="str">
        <f>Y16</f>
        <v>UMPLP</v>
      </c>
      <c r="Z17" t="str">
        <f>Z16</f>
        <v>CITIPP/POWCP</v>
      </c>
      <c r="AA17" s="32" t="s">
        <v>1287</v>
      </c>
      <c r="AB17" s="32" t="s">
        <v>1287</v>
      </c>
    </row>
    <row r="18" spans="1:28" ht="20.100000000000001" customHeight="1" thickBot="1" x14ac:dyDescent="0.3">
      <c r="B18" s="178" t="s">
        <v>1233</v>
      </c>
      <c r="C18" s="178" t="s">
        <v>1234</v>
      </c>
      <c r="D18" s="178">
        <v>1</v>
      </c>
      <c r="E18" s="178" t="s">
        <v>671</v>
      </c>
      <c r="F18" s="178" t="s">
        <v>671</v>
      </c>
      <c r="G18" s="178" t="s">
        <v>1235</v>
      </c>
      <c r="H18" s="178" t="s">
        <v>700</v>
      </c>
      <c r="I18" s="178" t="s">
        <v>1196</v>
      </c>
      <c r="J18" s="181">
        <v>42856</v>
      </c>
      <c r="K18" s="178" t="s">
        <v>1197</v>
      </c>
      <c r="L18" s="182"/>
      <c r="N18" s="186"/>
      <c r="O18" s="225"/>
      <c r="P18" s="225"/>
      <c r="Q18" s="225"/>
      <c r="R18" s="226"/>
      <c r="S18" s="225"/>
      <c r="T18" s="225"/>
      <c r="U18" s="13"/>
      <c r="V18" s="225"/>
      <c r="X18" s="190" t="s">
        <v>941</v>
      </c>
      <c r="Y18" t="str">
        <f>Y17</f>
        <v>UMPLP</v>
      </c>
      <c r="Z18" t="str">
        <f>Z17</f>
        <v>CITIPP/POWCP</v>
      </c>
      <c r="AA18" s="32" t="s">
        <v>1287</v>
      </c>
      <c r="AB18" s="32" t="s">
        <v>1287</v>
      </c>
    </row>
    <row r="19" spans="1:28" ht="20.100000000000001" customHeight="1" x14ac:dyDescent="0.25">
      <c r="B19" s="178" t="s">
        <v>1233</v>
      </c>
      <c r="C19" s="178" t="s">
        <v>1234</v>
      </c>
      <c r="D19" s="178">
        <v>2</v>
      </c>
      <c r="E19" s="178" t="s">
        <v>1205</v>
      </c>
      <c r="F19" s="178" t="s">
        <v>1205</v>
      </c>
      <c r="G19" s="178" t="s">
        <v>1235</v>
      </c>
      <c r="H19" s="178" t="s">
        <v>700</v>
      </c>
      <c r="I19" s="178" t="s">
        <v>1236</v>
      </c>
      <c r="J19" s="181">
        <v>42856</v>
      </c>
      <c r="K19" s="178" t="s">
        <v>1197</v>
      </c>
      <c r="L19" s="182"/>
      <c r="N19" s="191" t="s">
        <v>673</v>
      </c>
      <c r="O19" s="236"/>
      <c r="P19" s="227"/>
      <c r="Q19" s="227"/>
      <c r="R19" s="203" t="s">
        <v>1222</v>
      </c>
      <c r="S19" s="237" t="s">
        <v>1228</v>
      </c>
      <c r="T19" s="244" t="s">
        <v>1217</v>
      </c>
      <c r="U19" s="13"/>
      <c r="V19" s="225"/>
      <c r="X19" s="190" t="s">
        <v>15</v>
      </c>
      <c r="Y19" t="str">
        <f>R31&amp;"/"&amp;R32</f>
        <v>POWMEMDP/ESTAMDP</v>
      </c>
      <c r="Z19" t="str">
        <f>T32&amp;"/"&amp;T33</f>
        <v>CPNETMDP/POWERMDP</v>
      </c>
      <c r="AA19" t="str">
        <f>S31</f>
        <v>POWMEMDP</v>
      </c>
      <c r="AB19" t="str">
        <f>Q31</f>
        <v>POWMEMDP</v>
      </c>
    </row>
    <row r="20" spans="1:28" ht="20.100000000000001" customHeight="1" x14ac:dyDescent="0.25">
      <c r="B20" s="178" t="s">
        <v>1233</v>
      </c>
      <c r="C20" s="178" t="s">
        <v>1234</v>
      </c>
      <c r="D20" s="178">
        <v>3</v>
      </c>
      <c r="E20" s="178" t="s">
        <v>676</v>
      </c>
      <c r="F20" s="178" t="s">
        <v>676</v>
      </c>
      <c r="G20" s="178" t="s">
        <v>1237</v>
      </c>
      <c r="H20" s="178" t="s">
        <v>700</v>
      </c>
      <c r="I20" s="178" t="s">
        <v>1196</v>
      </c>
      <c r="J20" s="181">
        <v>42856</v>
      </c>
      <c r="K20" s="178" t="s">
        <v>1197</v>
      </c>
      <c r="L20" s="182"/>
      <c r="N20" s="194" t="s">
        <v>943</v>
      </c>
      <c r="O20" s="238"/>
      <c r="P20" s="225"/>
      <c r="Q20" s="225"/>
      <c r="R20" s="226"/>
      <c r="S20" s="225"/>
      <c r="T20" s="228"/>
      <c r="U20" s="13"/>
      <c r="V20" s="225"/>
      <c r="X20" s="190" t="s">
        <v>946</v>
      </c>
      <c r="Y20" t="str">
        <f>Y19</f>
        <v>POWMEMDP/ESTAMDP</v>
      </c>
      <c r="Z20" t="str">
        <f>Z19</f>
        <v>CPNETMDP/POWERMDP</v>
      </c>
      <c r="AA20" t="str">
        <f>AA19</f>
        <v>POWMEMDP</v>
      </c>
      <c r="AB20" t="str">
        <f>AB19</f>
        <v>POWMEMDP</v>
      </c>
    </row>
    <row r="21" spans="1:28" ht="20.100000000000001" customHeight="1" thickBot="1" x14ac:dyDescent="0.3">
      <c r="B21" s="178" t="s">
        <v>1233</v>
      </c>
      <c r="C21" s="178" t="s">
        <v>1234</v>
      </c>
      <c r="D21" s="178">
        <v>4</v>
      </c>
      <c r="E21" s="178" t="s">
        <v>15</v>
      </c>
      <c r="F21" s="178" t="s">
        <v>15</v>
      </c>
      <c r="G21" s="178" t="s">
        <v>1238</v>
      </c>
      <c r="H21" s="178" t="s">
        <v>700</v>
      </c>
      <c r="I21" s="178" t="s">
        <v>1196</v>
      </c>
      <c r="J21" s="181">
        <v>42856</v>
      </c>
      <c r="K21" s="178" t="s">
        <v>1197</v>
      </c>
      <c r="L21" s="182"/>
      <c r="N21" s="196" t="s">
        <v>942</v>
      </c>
      <c r="O21" s="239"/>
      <c r="P21" s="229"/>
      <c r="Q21" s="229"/>
      <c r="R21" s="230"/>
      <c r="S21" s="229"/>
      <c r="T21" s="231"/>
      <c r="U21" s="13"/>
      <c r="V21" s="225"/>
      <c r="X21" s="190" t="s">
        <v>938</v>
      </c>
      <c r="Y21" t="str">
        <f>Y20</f>
        <v>POWMEMDP/ESTAMDP</v>
      </c>
      <c r="Z21" t="str">
        <f>Z20</f>
        <v>CPNETMDP/POWERMDP</v>
      </c>
      <c r="AA21" t="str">
        <f t="shared" ref="AA21:AA22" si="2">AA20</f>
        <v>POWMEMDP</v>
      </c>
      <c r="AB21" t="str">
        <f>AB20</f>
        <v>POWMEMDP</v>
      </c>
    </row>
    <row r="22" spans="1:28" ht="20.100000000000001" customHeight="1" thickBot="1" x14ac:dyDescent="0.3">
      <c r="B22" s="178" t="s">
        <v>1233</v>
      </c>
      <c r="C22" s="178" t="s">
        <v>1234</v>
      </c>
      <c r="D22" s="178">
        <v>5</v>
      </c>
      <c r="E22" s="178" t="s">
        <v>671</v>
      </c>
      <c r="F22" s="178" t="s">
        <v>671</v>
      </c>
      <c r="G22" s="178" t="s">
        <v>1239</v>
      </c>
      <c r="H22" s="178" t="s">
        <v>700</v>
      </c>
      <c r="I22" s="178" t="s">
        <v>1196</v>
      </c>
      <c r="J22" s="181">
        <v>42856</v>
      </c>
      <c r="K22" s="178" t="s">
        <v>1197</v>
      </c>
      <c r="L22" s="182"/>
      <c r="N22" s="4"/>
      <c r="O22" s="4"/>
      <c r="P22" s="4"/>
      <c r="Q22" s="4"/>
      <c r="R22" s="4"/>
      <c r="S22" s="4"/>
      <c r="T22" s="4"/>
      <c r="U22" s="4"/>
      <c r="V22" s="4"/>
      <c r="X22" s="190" t="s">
        <v>951</v>
      </c>
      <c r="Y22" t="str">
        <f>Y21</f>
        <v>POWMEMDP/ESTAMDP</v>
      </c>
      <c r="Z22" t="str">
        <f>Z21</f>
        <v>CPNETMDP/POWERMDP</v>
      </c>
      <c r="AA22" t="str">
        <f t="shared" si="2"/>
        <v>POWMEMDP</v>
      </c>
      <c r="AB22" t="str">
        <f>AB21</f>
        <v>POWMEMDP</v>
      </c>
    </row>
    <row r="23" spans="1:28" ht="20.100000000000001" customHeight="1" thickBot="1" x14ac:dyDescent="0.3">
      <c r="B23" s="178" t="s">
        <v>1233</v>
      </c>
      <c r="C23" s="178" t="s">
        <v>1234</v>
      </c>
      <c r="D23" s="178">
        <v>6</v>
      </c>
      <c r="E23" s="178" t="s">
        <v>1205</v>
      </c>
      <c r="F23" s="178" t="s">
        <v>1205</v>
      </c>
      <c r="G23" s="178" t="s">
        <v>1239</v>
      </c>
      <c r="H23" s="178" t="s">
        <v>700</v>
      </c>
      <c r="I23" s="178" t="s">
        <v>1236</v>
      </c>
      <c r="J23" s="181">
        <v>42856</v>
      </c>
      <c r="K23" s="178" t="s">
        <v>1197</v>
      </c>
      <c r="L23" s="182"/>
      <c r="N23" s="232" t="s">
        <v>159</v>
      </c>
      <c r="O23" s="232"/>
      <c r="P23" s="233"/>
      <c r="Q23" s="233"/>
      <c r="R23" s="234" t="s">
        <v>1222</v>
      </c>
      <c r="S23" s="235" t="s">
        <v>1228</v>
      </c>
      <c r="T23" s="245" t="s">
        <v>1217</v>
      </c>
      <c r="X23" t="s">
        <v>676</v>
      </c>
      <c r="Y23" t="str">
        <f>R37&amp;"/"&amp;R38</f>
        <v>POWMETMP/ETSAPMP</v>
      </c>
      <c r="Z23" t="str">
        <f>T38&amp;"/"&amp;T39</f>
        <v>CITIPWMP/POWERCMP</v>
      </c>
      <c r="AA23" t="str">
        <f>S37</f>
        <v>POWMETMP</v>
      </c>
      <c r="AB23" t="str">
        <f>Q37</f>
        <v>POWMETMP</v>
      </c>
    </row>
    <row r="24" spans="1:28" ht="20.100000000000001" customHeight="1" thickBot="1" x14ac:dyDescent="0.3">
      <c r="B24" s="178" t="s">
        <v>1233</v>
      </c>
      <c r="C24" s="178" t="s">
        <v>1234</v>
      </c>
      <c r="D24" s="178">
        <v>7</v>
      </c>
      <c r="E24" s="178" t="s">
        <v>676</v>
      </c>
      <c r="F24" s="178" t="s">
        <v>676</v>
      </c>
      <c r="G24" s="178" t="s">
        <v>1240</v>
      </c>
      <c r="H24" s="178" t="s">
        <v>700</v>
      </c>
      <c r="I24" s="178" t="s">
        <v>1196</v>
      </c>
      <c r="J24" s="181">
        <v>42856</v>
      </c>
      <c r="K24" s="178" t="s">
        <v>1197</v>
      </c>
      <c r="L24" s="182"/>
      <c r="X24" t="s">
        <v>952</v>
      </c>
      <c r="Y24" t="str">
        <f t="shared" ref="Y24:AB25" si="3">Y23</f>
        <v>POWMETMP/ETSAPMP</v>
      </c>
      <c r="Z24" t="str">
        <f t="shared" si="3"/>
        <v>CITIPWMP/POWERCMP</v>
      </c>
      <c r="AA24" t="str">
        <f t="shared" si="3"/>
        <v>POWMETMP</v>
      </c>
      <c r="AB24" t="str">
        <f t="shared" si="3"/>
        <v>POWMETMP</v>
      </c>
    </row>
    <row r="25" spans="1:28" ht="20.100000000000001" customHeight="1" x14ac:dyDescent="0.25">
      <c r="B25" s="178" t="s">
        <v>1233</v>
      </c>
      <c r="C25" s="178" t="s">
        <v>1234</v>
      </c>
      <c r="D25" s="178">
        <v>8</v>
      </c>
      <c r="E25" s="178" t="s">
        <v>15</v>
      </c>
      <c r="F25" s="178" t="s">
        <v>15</v>
      </c>
      <c r="G25" s="178" t="s">
        <v>1241</v>
      </c>
      <c r="H25" s="178" t="s">
        <v>700</v>
      </c>
      <c r="I25" s="178" t="s">
        <v>1196</v>
      </c>
      <c r="J25" s="181">
        <v>42856</v>
      </c>
      <c r="K25" s="178" t="s">
        <v>1197</v>
      </c>
      <c r="L25" s="182"/>
      <c r="N25" s="207" t="s">
        <v>671</v>
      </c>
      <c r="O25" s="191"/>
      <c r="P25" s="192"/>
      <c r="Q25" s="192"/>
      <c r="R25" s="203" t="s">
        <v>1203</v>
      </c>
      <c r="S25" s="192"/>
      <c r="T25" s="205" t="s">
        <v>1235</v>
      </c>
      <c r="X25" t="s">
        <v>678</v>
      </c>
      <c r="Y25" t="str">
        <f t="shared" si="3"/>
        <v>POWMETMP/ETSAPMP</v>
      </c>
      <c r="Z25" t="str">
        <f t="shared" si="3"/>
        <v>CITIPWMP/POWERCMP</v>
      </c>
      <c r="AA25" t="str">
        <f t="shared" si="3"/>
        <v>POWMETMP</v>
      </c>
      <c r="AB25" t="str">
        <f t="shared" si="3"/>
        <v>POWMETMP</v>
      </c>
    </row>
    <row r="26" spans="1:28" ht="20.100000000000001" customHeight="1" x14ac:dyDescent="0.25">
      <c r="B26" s="178" t="s">
        <v>1242</v>
      </c>
      <c r="C26" s="178" t="s">
        <v>1432</v>
      </c>
      <c r="D26" s="178">
        <v>1</v>
      </c>
      <c r="E26" s="178" t="s">
        <v>1243</v>
      </c>
      <c r="F26" s="178" t="s">
        <v>669</v>
      </c>
      <c r="G26" s="178" t="s">
        <v>1244</v>
      </c>
      <c r="H26" s="178" t="s">
        <v>1245</v>
      </c>
      <c r="I26" s="178" t="s">
        <v>1196</v>
      </c>
      <c r="J26" s="181">
        <v>42887</v>
      </c>
      <c r="K26" s="178" t="s">
        <v>1246</v>
      </c>
      <c r="L26" s="182"/>
      <c r="N26" s="208" t="s">
        <v>939</v>
      </c>
      <c r="O26" s="194"/>
      <c r="P26" s="190"/>
      <c r="Q26" s="190"/>
      <c r="R26" s="190"/>
      <c r="S26" s="190"/>
      <c r="T26" s="204" t="s">
        <v>1239</v>
      </c>
      <c r="X26" t="s">
        <v>9</v>
      </c>
      <c r="Y26" t="str">
        <f>Y16</f>
        <v>UMPLP</v>
      </c>
      <c r="Z26" t="str">
        <f>Z16</f>
        <v>CITIPP/POWCP</v>
      </c>
      <c r="AA26" s="32" t="s">
        <v>1287</v>
      </c>
      <c r="AB26" s="32" t="s">
        <v>1287</v>
      </c>
    </row>
    <row r="27" spans="1:28" x14ac:dyDescent="0.25">
      <c r="A27" s="186"/>
      <c r="B27" s="187"/>
      <c r="C27" s="187"/>
      <c r="D27" s="187"/>
      <c r="E27" s="187"/>
      <c r="F27" s="187"/>
      <c r="G27" s="187"/>
      <c r="H27" s="187"/>
      <c r="I27" s="187"/>
      <c r="J27" s="188"/>
      <c r="K27" s="187"/>
      <c r="L27" s="186"/>
      <c r="M27" s="186"/>
      <c r="N27" s="208" t="s">
        <v>941</v>
      </c>
      <c r="O27" s="210"/>
      <c r="P27" s="211"/>
      <c r="Q27" s="212" t="s">
        <v>1255</v>
      </c>
      <c r="R27" s="211"/>
      <c r="S27" s="211"/>
      <c r="T27" s="213"/>
      <c r="U27" s="214"/>
      <c r="V27" s="212" t="s">
        <v>1257</v>
      </c>
      <c r="X27" t="s">
        <v>937</v>
      </c>
      <c r="Y27" t="str">
        <f t="shared" ref="Y27:Z28" si="4">Y17</f>
        <v>UMPLP</v>
      </c>
      <c r="Z27" t="str">
        <f t="shared" si="4"/>
        <v>CITIPP/POWCP</v>
      </c>
      <c r="AA27" s="32" t="str">
        <f>AA26</f>
        <v>MISSING</v>
      </c>
      <c r="AB27" s="32" t="str">
        <f>AB26</f>
        <v>MISSING</v>
      </c>
    </row>
    <row r="28" spans="1:28" ht="15.75" thickBot="1" x14ac:dyDescent="0.3">
      <c r="A28" s="186"/>
      <c r="B28" s="187"/>
      <c r="C28" s="187"/>
      <c r="D28" s="187"/>
      <c r="E28" s="187"/>
      <c r="F28" s="187"/>
      <c r="G28" s="187"/>
      <c r="H28" s="187"/>
      <c r="I28" s="187"/>
      <c r="J28" s="188"/>
      <c r="K28" s="187"/>
      <c r="L28" s="186"/>
      <c r="M28" s="186"/>
      <c r="N28" s="209" t="s">
        <v>1266</v>
      </c>
      <c r="O28" s="215"/>
      <c r="P28" s="216"/>
      <c r="Q28" s="217" t="s">
        <v>1259</v>
      </c>
      <c r="R28" s="216"/>
      <c r="S28" s="216"/>
      <c r="T28" s="218"/>
      <c r="U28" s="214"/>
      <c r="V28" s="212" t="s">
        <v>1257</v>
      </c>
      <c r="X28" t="s">
        <v>940</v>
      </c>
      <c r="Y28" t="str">
        <f t="shared" si="4"/>
        <v>UMPLP</v>
      </c>
      <c r="Z28" t="str">
        <f t="shared" si="4"/>
        <v>CITIPP/POWCP</v>
      </c>
      <c r="AA28" s="32" t="str">
        <f>AA27</f>
        <v>MISSING</v>
      </c>
      <c r="AB28" s="32" t="str">
        <f>AB27</f>
        <v>MISSING</v>
      </c>
    </row>
    <row r="29" spans="1:28" x14ac:dyDescent="0.25">
      <c r="B29" s="178" t="s">
        <v>1253</v>
      </c>
      <c r="C29" s="178" t="s">
        <v>1254</v>
      </c>
      <c r="D29" s="178">
        <v>1</v>
      </c>
      <c r="E29" s="178" t="s">
        <v>928</v>
      </c>
      <c r="F29" s="178" t="s">
        <v>928</v>
      </c>
      <c r="G29" s="178" t="s">
        <v>1255</v>
      </c>
      <c r="H29" s="178" t="s">
        <v>1256</v>
      </c>
      <c r="I29" s="178" t="s">
        <v>1204</v>
      </c>
      <c r="J29" s="180" t="s">
        <v>1257</v>
      </c>
      <c r="K29" s="178" t="s">
        <v>1258</v>
      </c>
      <c r="L29" s="45"/>
      <c r="AA29" s="32"/>
    </row>
    <row r="30" spans="1:28" ht="15.75" thickBot="1" x14ac:dyDescent="0.3">
      <c r="B30" s="178" t="s">
        <v>1253</v>
      </c>
      <c r="C30" s="178" t="s">
        <v>1254</v>
      </c>
      <c r="D30" s="178">
        <v>2</v>
      </c>
      <c r="E30" s="178" t="s">
        <v>671</v>
      </c>
      <c r="F30" s="178" t="s">
        <v>671</v>
      </c>
      <c r="G30" s="178" t="s">
        <v>1259</v>
      </c>
      <c r="H30" s="178" t="s">
        <v>694</v>
      </c>
      <c r="I30" s="178" t="s">
        <v>1196</v>
      </c>
      <c r="J30" s="180" t="s">
        <v>1257</v>
      </c>
      <c r="K30" s="178" t="s">
        <v>1258</v>
      </c>
      <c r="L30" s="45"/>
    </row>
    <row r="31" spans="1:28" x14ac:dyDescent="0.25">
      <c r="B31" s="178" t="s">
        <v>1253</v>
      </c>
      <c r="C31" s="178" t="s">
        <v>1254</v>
      </c>
      <c r="D31" s="178">
        <v>3</v>
      </c>
      <c r="E31" s="178" t="s">
        <v>15</v>
      </c>
      <c r="F31" s="178" t="s">
        <v>15</v>
      </c>
      <c r="G31" s="178" t="s">
        <v>1260</v>
      </c>
      <c r="H31" s="178" t="s">
        <v>1256</v>
      </c>
      <c r="I31" s="178" t="s">
        <v>1196</v>
      </c>
      <c r="J31" s="180" t="s">
        <v>1257</v>
      </c>
      <c r="K31" s="178" t="s">
        <v>1258</v>
      </c>
      <c r="L31" s="45"/>
      <c r="N31" s="207" t="s">
        <v>15</v>
      </c>
      <c r="O31" s="191" t="s">
        <v>1198</v>
      </c>
      <c r="P31" s="192" t="s">
        <v>1198</v>
      </c>
      <c r="Q31" s="192" t="s">
        <v>1198</v>
      </c>
      <c r="R31" s="203" t="s">
        <v>1198</v>
      </c>
      <c r="S31" s="192" t="s">
        <v>1198</v>
      </c>
      <c r="T31" s="206" t="s">
        <v>1198</v>
      </c>
    </row>
    <row r="32" spans="1:28" x14ac:dyDescent="0.25">
      <c r="B32" s="178" t="s">
        <v>1253</v>
      </c>
      <c r="C32" s="178" t="s">
        <v>1254</v>
      </c>
      <c r="D32" s="178">
        <v>4</v>
      </c>
      <c r="E32" s="178" t="s">
        <v>15</v>
      </c>
      <c r="F32" s="178" t="s">
        <v>15</v>
      </c>
      <c r="G32" s="178" t="s">
        <v>1261</v>
      </c>
      <c r="H32" s="178" t="s">
        <v>694</v>
      </c>
      <c r="I32" s="178" t="s">
        <v>1196</v>
      </c>
      <c r="J32" s="180" t="s">
        <v>1257</v>
      </c>
      <c r="K32" s="178" t="s">
        <v>1258</v>
      </c>
      <c r="L32" s="45"/>
      <c r="N32" s="208" t="s">
        <v>946</v>
      </c>
      <c r="O32" s="194"/>
      <c r="P32" s="190"/>
      <c r="Q32" s="190"/>
      <c r="R32" s="200" t="s">
        <v>1208</v>
      </c>
      <c r="S32" s="190"/>
      <c r="T32" s="204" t="s">
        <v>1238</v>
      </c>
    </row>
    <row r="33" spans="2:22" x14ac:dyDescent="0.25">
      <c r="B33" s="178" t="s">
        <v>1253</v>
      </c>
      <c r="C33" s="178" t="s">
        <v>1254</v>
      </c>
      <c r="D33" s="178">
        <v>6</v>
      </c>
      <c r="E33" s="178" t="s">
        <v>1205</v>
      </c>
      <c r="F33" s="178" t="s">
        <v>1205</v>
      </c>
      <c r="G33" s="178" t="s">
        <v>1259</v>
      </c>
      <c r="H33" s="178" t="s">
        <v>694</v>
      </c>
      <c r="I33" s="178" t="s">
        <v>1196</v>
      </c>
      <c r="J33" s="180" t="s">
        <v>1257</v>
      </c>
      <c r="K33" s="178" t="s">
        <v>1258</v>
      </c>
      <c r="L33" s="45"/>
      <c r="N33" s="208" t="s">
        <v>938</v>
      </c>
      <c r="O33" s="194"/>
      <c r="P33" s="190"/>
      <c r="Q33" s="190"/>
      <c r="R33" s="190"/>
      <c r="S33" s="190"/>
      <c r="T33" s="204" t="s">
        <v>1241</v>
      </c>
    </row>
    <row r="34" spans="2:22" x14ac:dyDescent="0.25">
      <c r="B34" s="178" t="s">
        <v>1253</v>
      </c>
      <c r="C34" s="178" t="s">
        <v>1254</v>
      </c>
      <c r="D34" s="178">
        <v>7</v>
      </c>
      <c r="E34" s="178" t="s">
        <v>676</v>
      </c>
      <c r="F34" s="178" t="s">
        <v>676</v>
      </c>
      <c r="G34" s="178" t="s">
        <v>1262</v>
      </c>
      <c r="H34" s="178" t="s">
        <v>1256</v>
      </c>
      <c r="I34" s="178" t="s">
        <v>1196</v>
      </c>
      <c r="J34" s="180" t="s">
        <v>1257</v>
      </c>
      <c r="K34" s="178" t="s">
        <v>1258</v>
      </c>
      <c r="L34" s="45"/>
      <c r="N34" s="208" t="s">
        <v>951</v>
      </c>
      <c r="O34" s="194"/>
      <c r="P34" s="190"/>
      <c r="Q34" s="212" t="s">
        <v>1261</v>
      </c>
      <c r="R34" s="190"/>
      <c r="S34" s="190"/>
      <c r="T34" s="195"/>
      <c r="V34" s="212" t="s">
        <v>1257</v>
      </c>
    </row>
    <row r="35" spans="2:22" ht="15.75" thickBot="1" x14ac:dyDescent="0.3">
      <c r="B35" s="178" t="s">
        <v>1253</v>
      </c>
      <c r="C35" s="178" t="s">
        <v>1254</v>
      </c>
      <c r="D35" s="178">
        <v>8</v>
      </c>
      <c r="E35" s="178" t="s">
        <v>676</v>
      </c>
      <c r="F35" s="178" t="s">
        <v>676</v>
      </c>
      <c r="G35" s="178" t="s">
        <v>1263</v>
      </c>
      <c r="H35" s="178" t="s">
        <v>694</v>
      </c>
      <c r="I35" s="178" t="s">
        <v>1196</v>
      </c>
      <c r="J35" s="180" t="s">
        <v>1257</v>
      </c>
      <c r="K35" s="178" t="s">
        <v>1258</v>
      </c>
      <c r="L35" s="45"/>
      <c r="N35" s="209"/>
      <c r="O35" s="196"/>
      <c r="P35" s="197"/>
      <c r="Q35" s="217" t="s">
        <v>1260</v>
      </c>
      <c r="R35" s="197"/>
      <c r="S35" s="197"/>
      <c r="T35" s="198"/>
      <c r="V35" s="212" t="s">
        <v>1257</v>
      </c>
    </row>
    <row r="36" spans="2:22" ht="15.75" thickBot="1" x14ac:dyDescent="0.3"/>
    <row r="37" spans="2:22" x14ac:dyDescent="0.25">
      <c r="E37" s="190"/>
      <c r="F37" s="190"/>
      <c r="G37" s="190"/>
      <c r="H37" s="190"/>
      <c r="N37" s="207" t="s">
        <v>676</v>
      </c>
      <c r="O37" s="192" t="s">
        <v>1200</v>
      </c>
      <c r="P37" s="192" t="s">
        <v>1200</v>
      </c>
      <c r="Q37" s="192" t="s">
        <v>1200</v>
      </c>
      <c r="R37" s="203" t="s">
        <v>1200</v>
      </c>
      <c r="S37" s="192" t="s">
        <v>1200</v>
      </c>
      <c r="T37" s="193" t="s">
        <v>1200</v>
      </c>
    </row>
    <row r="38" spans="2:22" x14ac:dyDescent="0.25">
      <c r="E38" s="190"/>
      <c r="F38" s="190"/>
      <c r="G38" s="190"/>
      <c r="H38" s="190"/>
      <c r="N38" s="208" t="s">
        <v>952</v>
      </c>
      <c r="O38" s="190"/>
      <c r="P38" s="190"/>
      <c r="Q38" s="190"/>
      <c r="R38" s="200" t="s">
        <v>1207</v>
      </c>
      <c r="S38" s="190"/>
      <c r="T38" s="204" t="s">
        <v>1237</v>
      </c>
    </row>
    <row r="39" spans="2:22" x14ac:dyDescent="0.25">
      <c r="E39" s="190"/>
      <c r="F39" s="496"/>
      <c r="G39" s="186"/>
      <c r="H39" s="190"/>
      <c r="N39" s="208" t="s">
        <v>678</v>
      </c>
      <c r="O39" s="190"/>
      <c r="P39" s="190"/>
      <c r="Q39" s="212" t="s">
        <v>1262</v>
      </c>
      <c r="R39" s="190"/>
      <c r="S39" s="190"/>
      <c r="T39" s="204" t="s">
        <v>1240</v>
      </c>
      <c r="V39" s="212" t="s">
        <v>1257</v>
      </c>
    </row>
    <row r="40" spans="2:22" ht="15.75" thickBot="1" x14ac:dyDescent="0.3">
      <c r="E40" s="190"/>
      <c r="F40" s="496"/>
      <c r="G40" s="186"/>
      <c r="H40" s="190"/>
      <c r="N40" s="209"/>
      <c r="O40" s="197"/>
      <c r="P40" s="197"/>
      <c r="Q40" s="217" t="s">
        <v>1263</v>
      </c>
      <c r="R40" s="197"/>
      <c r="S40" s="197"/>
      <c r="T40" s="198"/>
      <c r="V40" s="212" t="s">
        <v>1257</v>
      </c>
    </row>
    <row r="41" spans="2:22" x14ac:dyDescent="0.25">
      <c r="E41" s="190"/>
      <c r="F41" s="496"/>
      <c r="G41" s="186"/>
      <c r="H41" s="190"/>
    </row>
    <row r="42" spans="2:22" x14ac:dyDescent="0.25">
      <c r="E42" s="190"/>
      <c r="F42" s="496"/>
      <c r="G42" s="186"/>
      <c r="H42" s="190"/>
      <c r="N42" t="s">
        <v>1268</v>
      </c>
    </row>
    <row r="43" spans="2:22" x14ac:dyDescent="0.25">
      <c r="E43" s="190"/>
      <c r="F43" s="496"/>
      <c r="G43" s="186"/>
      <c r="H43" s="190"/>
      <c r="N43" s="224" t="s">
        <v>1269</v>
      </c>
    </row>
    <row r="44" spans="2:22" x14ac:dyDescent="0.25">
      <c r="E44" s="190"/>
      <c r="F44" s="496"/>
      <c r="G44" s="186"/>
      <c r="H44" s="190"/>
    </row>
    <row r="45" spans="2:22" x14ac:dyDescent="0.25">
      <c r="E45" s="190"/>
      <c r="F45" s="496"/>
      <c r="G45" s="186"/>
      <c r="H45" s="190"/>
    </row>
    <row r="46" spans="2:22" x14ac:dyDescent="0.25">
      <c r="E46" s="190"/>
      <c r="F46" s="496"/>
      <c r="G46" s="186"/>
      <c r="H46" s="190"/>
      <c r="N46" t="s">
        <v>1282</v>
      </c>
      <c r="O46" t="s">
        <v>1270</v>
      </c>
      <c r="P46" t="s">
        <v>1271</v>
      </c>
      <c r="Q46" t="s">
        <v>1272</v>
      </c>
      <c r="R46" t="s">
        <v>923</v>
      </c>
      <c r="S46" t="s">
        <v>1273</v>
      </c>
    </row>
    <row r="47" spans="2:22" x14ac:dyDescent="0.25">
      <c r="E47" s="190"/>
      <c r="F47" s="190"/>
      <c r="G47" s="190"/>
      <c r="H47" s="190"/>
      <c r="N47" t="s">
        <v>1274</v>
      </c>
      <c r="O47" t="s">
        <v>1283</v>
      </c>
      <c r="P47" t="s">
        <v>1275</v>
      </c>
      <c r="Q47" t="s">
        <v>1284</v>
      </c>
      <c r="R47" t="s">
        <v>737</v>
      </c>
      <c r="S47" s="185">
        <v>41091</v>
      </c>
    </row>
    <row r="48" spans="2:22" x14ac:dyDescent="0.25">
      <c r="E48" s="190"/>
      <c r="F48" s="190"/>
      <c r="G48" s="190"/>
      <c r="H48" s="190"/>
      <c r="N48" t="s">
        <v>1276</v>
      </c>
      <c r="O48" t="s">
        <v>1283</v>
      </c>
      <c r="P48" t="s">
        <v>1275</v>
      </c>
      <c r="Q48" t="s">
        <v>1285</v>
      </c>
      <c r="R48" t="s">
        <v>737</v>
      </c>
      <c r="S48" s="185">
        <v>41456</v>
      </c>
    </row>
    <row r="49" spans="5:19" x14ac:dyDescent="0.25">
      <c r="E49" s="190"/>
      <c r="F49" s="190"/>
      <c r="G49" s="190"/>
      <c r="H49" s="190"/>
      <c r="N49" t="s">
        <v>1277</v>
      </c>
      <c r="O49" t="s">
        <v>1278</v>
      </c>
      <c r="P49" t="s">
        <v>1275</v>
      </c>
      <c r="Q49" t="s">
        <v>699</v>
      </c>
      <c r="R49" t="s">
        <v>737</v>
      </c>
      <c r="S49" s="185">
        <v>41306</v>
      </c>
    </row>
    <row r="50" spans="5:19" x14ac:dyDescent="0.25">
      <c r="E50" s="190"/>
      <c r="F50" s="190"/>
      <c r="G50" s="190"/>
      <c r="H50" s="190"/>
      <c r="N50" t="s">
        <v>1279</v>
      </c>
      <c r="O50" t="s">
        <v>1278</v>
      </c>
      <c r="P50" t="s">
        <v>1275</v>
      </c>
      <c r="Q50" t="s">
        <v>697</v>
      </c>
      <c r="R50" t="s">
        <v>737</v>
      </c>
      <c r="S50" s="185">
        <v>41091</v>
      </c>
    </row>
    <row r="51" spans="5:19" x14ac:dyDescent="0.25">
      <c r="E51" s="190"/>
      <c r="F51" s="190"/>
      <c r="G51" s="190"/>
      <c r="H51" s="190"/>
      <c r="N51" t="s">
        <v>1280</v>
      </c>
      <c r="O51" t="s">
        <v>1278</v>
      </c>
      <c r="P51" t="s">
        <v>1275</v>
      </c>
      <c r="Q51" t="s">
        <v>693</v>
      </c>
      <c r="R51" t="s">
        <v>737</v>
      </c>
      <c r="S51" s="185">
        <v>41456</v>
      </c>
    </row>
    <row r="52" spans="5:19" x14ac:dyDescent="0.25">
      <c r="N52" t="s">
        <v>1281</v>
      </c>
      <c r="O52" t="s">
        <v>1278</v>
      </c>
      <c r="P52" t="s">
        <v>1275</v>
      </c>
      <c r="Q52" t="s">
        <v>1286</v>
      </c>
      <c r="R52" t="s">
        <v>737</v>
      </c>
      <c r="S52" s="185">
        <v>41456</v>
      </c>
    </row>
    <row r="77" spans="2:7" x14ac:dyDescent="0.25">
      <c r="B77" t="s">
        <v>1405</v>
      </c>
    </row>
    <row r="78" spans="2:7" x14ac:dyDescent="0.25">
      <c r="B78" t="s">
        <v>1194</v>
      </c>
      <c r="C78" t="s">
        <v>669</v>
      </c>
      <c r="D78" t="s">
        <v>1194</v>
      </c>
      <c r="F78" t="s">
        <v>929</v>
      </c>
      <c r="G78" t="s">
        <v>929</v>
      </c>
    </row>
    <row r="79" spans="2:7" x14ac:dyDescent="0.25">
      <c r="B79" t="s">
        <v>1198</v>
      </c>
      <c r="C79" t="s">
        <v>15</v>
      </c>
      <c r="D79" t="s">
        <v>1198</v>
      </c>
      <c r="F79" t="s">
        <v>278</v>
      </c>
      <c r="G79" t="s">
        <v>278</v>
      </c>
    </row>
    <row r="80" spans="2:7" x14ac:dyDescent="0.25">
      <c r="B80" t="s">
        <v>1200</v>
      </c>
      <c r="C80" t="s">
        <v>1199</v>
      </c>
      <c r="D80" t="s">
        <v>1200</v>
      </c>
      <c r="F80" t="s">
        <v>680</v>
      </c>
      <c r="G80" t="s">
        <v>278</v>
      </c>
    </row>
    <row r="81" spans="2:7" x14ac:dyDescent="0.25">
      <c r="B81" t="s">
        <v>1203</v>
      </c>
      <c r="C81" t="s">
        <v>671</v>
      </c>
      <c r="D81" t="s">
        <v>1203</v>
      </c>
      <c r="F81" t="s">
        <v>1069</v>
      </c>
      <c r="G81" t="s">
        <v>278</v>
      </c>
    </row>
    <row r="82" spans="2:7" x14ac:dyDescent="0.25">
      <c r="B82" t="s">
        <v>1203</v>
      </c>
      <c r="C82" t="s">
        <v>1205</v>
      </c>
      <c r="D82" t="s">
        <v>1203</v>
      </c>
      <c r="F82" s="190" t="s">
        <v>669</v>
      </c>
      <c r="G82" s="190" t="s">
        <v>669</v>
      </c>
    </row>
    <row r="83" spans="2:7" x14ac:dyDescent="0.25">
      <c r="B83" t="s">
        <v>1207</v>
      </c>
      <c r="C83" t="s">
        <v>676</v>
      </c>
      <c r="D83" t="s">
        <v>1207</v>
      </c>
      <c r="F83" s="190" t="s">
        <v>944</v>
      </c>
      <c r="G83" s="190" t="s">
        <v>669</v>
      </c>
    </row>
    <row r="84" spans="2:7" x14ac:dyDescent="0.25">
      <c r="B84" t="s">
        <v>1208</v>
      </c>
      <c r="C84" t="s">
        <v>15</v>
      </c>
      <c r="D84" t="s">
        <v>1208</v>
      </c>
      <c r="F84" s="190" t="s">
        <v>936</v>
      </c>
      <c r="G84" s="190" t="s">
        <v>669</v>
      </c>
    </row>
    <row r="85" spans="2:7" x14ac:dyDescent="0.25">
      <c r="B85" t="s">
        <v>1265</v>
      </c>
      <c r="C85" t="s">
        <v>669</v>
      </c>
      <c r="D85" t="s">
        <v>1265</v>
      </c>
      <c r="F85" s="199" t="s">
        <v>673</v>
      </c>
      <c r="G85" s="186" t="s">
        <v>673</v>
      </c>
    </row>
    <row r="86" spans="2:7" x14ac:dyDescent="0.25">
      <c r="B86" t="s">
        <v>1217</v>
      </c>
      <c r="C86" t="s">
        <v>669</v>
      </c>
      <c r="D86" t="s">
        <v>1217</v>
      </c>
      <c r="F86" s="199" t="s">
        <v>943</v>
      </c>
      <c r="G86" s="186" t="s">
        <v>673</v>
      </c>
    </row>
    <row r="87" spans="2:7" x14ac:dyDescent="0.25">
      <c r="B87" t="s">
        <v>1220</v>
      </c>
      <c r="C87" t="s">
        <v>669</v>
      </c>
      <c r="D87" t="s">
        <v>1220</v>
      </c>
      <c r="F87" s="199" t="s">
        <v>942</v>
      </c>
      <c r="G87" s="186" t="s">
        <v>673</v>
      </c>
    </row>
    <row r="88" spans="2:7" x14ac:dyDescent="0.25">
      <c r="B88" t="s">
        <v>1221</v>
      </c>
      <c r="C88" t="s">
        <v>669</v>
      </c>
      <c r="D88" t="s">
        <v>1221</v>
      </c>
      <c r="F88" s="186" t="s">
        <v>159</v>
      </c>
      <c r="G88" s="186" t="s">
        <v>159</v>
      </c>
    </row>
    <row r="89" spans="2:7" x14ac:dyDescent="0.25">
      <c r="B89" t="s">
        <v>1222</v>
      </c>
      <c r="C89" t="s">
        <v>669</v>
      </c>
      <c r="D89" t="s">
        <v>1222</v>
      </c>
      <c r="F89" s="190" t="s">
        <v>671</v>
      </c>
      <c r="G89" s="186" t="s">
        <v>671</v>
      </c>
    </row>
    <row r="90" spans="2:7" x14ac:dyDescent="0.25">
      <c r="B90" t="s">
        <v>1224</v>
      </c>
      <c r="C90" t="s">
        <v>669</v>
      </c>
      <c r="D90" t="s">
        <v>1224</v>
      </c>
      <c r="F90" s="190" t="s">
        <v>939</v>
      </c>
      <c r="G90" s="186" t="s">
        <v>671</v>
      </c>
    </row>
    <row r="91" spans="2:7" x14ac:dyDescent="0.25">
      <c r="B91" t="s">
        <v>1228</v>
      </c>
      <c r="C91" t="s">
        <v>669</v>
      </c>
      <c r="D91" t="s">
        <v>1228</v>
      </c>
      <c r="F91" s="190" t="s">
        <v>941</v>
      </c>
      <c r="G91" s="186" t="s">
        <v>671</v>
      </c>
    </row>
    <row r="92" spans="2:7" x14ac:dyDescent="0.25">
      <c r="B92" t="s">
        <v>1231</v>
      </c>
      <c r="C92" t="s">
        <v>669</v>
      </c>
      <c r="D92" t="s">
        <v>1231</v>
      </c>
      <c r="F92" s="190" t="s">
        <v>15</v>
      </c>
      <c r="G92" s="186" t="s">
        <v>15</v>
      </c>
    </row>
    <row r="93" spans="2:7" x14ac:dyDescent="0.25">
      <c r="B93" t="s">
        <v>1235</v>
      </c>
      <c r="C93" t="s">
        <v>671</v>
      </c>
      <c r="D93" t="s">
        <v>1235</v>
      </c>
      <c r="F93" s="190" t="s">
        <v>946</v>
      </c>
      <c r="G93" s="186" t="s">
        <v>15</v>
      </c>
    </row>
    <row r="94" spans="2:7" x14ac:dyDescent="0.25">
      <c r="B94" t="s">
        <v>1235</v>
      </c>
      <c r="C94" t="s">
        <v>1205</v>
      </c>
      <c r="D94" t="s">
        <v>1235</v>
      </c>
      <c r="F94" s="190" t="s">
        <v>938</v>
      </c>
      <c r="G94" s="186" t="s">
        <v>15</v>
      </c>
    </row>
    <row r="95" spans="2:7" x14ac:dyDescent="0.25">
      <c r="B95" t="s">
        <v>1237</v>
      </c>
      <c r="C95" t="s">
        <v>676</v>
      </c>
      <c r="D95" t="s">
        <v>1237</v>
      </c>
      <c r="F95" s="190" t="s">
        <v>951</v>
      </c>
      <c r="G95" s="186" t="s">
        <v>15</v>
      </c>
    </row>
    <row r="96" spans="2:7" x14ac:dyDescent="0.25">
      <c r="B96" t="s">
        <v>1238</v>
      </c>
      <c r="C96" t="s">
        <v>15</v>
      </c>
      <c r="D96" t="s">
        <v>1238</v>
      </c>
      <c r="F96" t="s">
        <v>676</v>
      </c>
      <c r="G96" s="186" t="s">
        <v>676</v>
      </c>
    </row>
    <row r="97" spans="2:7" x14ac:dyDescent="0.25">
      <c r="B97" t="s">
        <v>1239</v>
      </c>
      <c r="C97" t="s">
        <v>671</v>
      </c>
      <c r="D97" t="s">
        <v>1239</v>
      </c>
      <c r="F97" t="s">
        <v>952</v>
      </c>
      <c r="G97" s="186" t="s">
        <v>676</v>
      </c>
    </row>
    <row r="98" spans="2:7" x14ac:dyDescent="0.25">
      <c r="B98" t="s">
        <v>1239</v>
      </c>
      <c r="C98" t="s">
        <v>1205</v>
      </c>
      <c r="D98" t="s">
        <v>1239</v>
      </c>
      <c r="F98" t="s">
        <v>678</v>
      </c>
      <c r="G98" s="186" t="s">
        <v>676</v>
      </c>
    </row>
    <row r="99" spans="2:7" x14ac:dyDescent="0.25">
      <c r="B99" t="s">
        <v>1240</v>
      </c>
      <c r="C99" t="s">
        <v>676</v>
      </c>
      <c r="D99" t="s">
        <v>1240</v>
      </c>
      <c r="F99" t="s">
        <v>9</v>
      </c>
      <c r="G99" s="186" t="s">
        <v>671</v>
      </c>
    </row>
    <row r="100" spans="2:7" x14ac:dyDescent="0.25">
      <c r="B100" t="s">
        <v>1241</v>
      </c>
      <c r="C100" t="s">
        <v>15</v>
      </c>
      <c r="D100" t="s">
        <v>1241</v>
      </c>
      <c r="F100" t="s">
        <v>937</v>
      </c>
      <c r="G100" s="186" t="s">
        <v>671</v>
      </c>
    </row>
    <row r="101" spans="2:7" x14ac:dyDescent="0.25">
      <c r="B101" t="s">
        <v>1244</v>
      </c>
      <c r="C101" t="s">
        <v>669</v>
      </c>
      <c r="D101" t="s">
        <v>1244</v>
      </c>
      <c r="F101" t="s">
        <v>940</v>
      </c>
      <c r="G101" s="186" t="s">
        <v>671</v>
      </c>
    </row>
    <row r="102" spans="2:7" x14ac:dyDescent="0.25">
      <c r="B102" t="s">
        <v>278</v>
      </c>
      <c r="C102" t="s">
        <v>278</v>
      </c>
      <c r="D102" t="s">
        <v>278</v>
      </c>
    </row>
  </sheetData>
  <autoFilter ref="B2:L26"/>
  <sortState columnSort="1" ref="F68:AB70">
    <sortCondition ref="F69:AB69"/>
  </sortState>
  <conditionalFormatting sqref="N19:N21">
    <cfRule type="duplicateValues" dxfId="1" priority="1"/>
  </conditionalFormatting>
  <conditionalFormatting sqref="N15">
    <cfRule type="duplicateValues" dxfId="0" priority="2"/>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8:G11"/>
  <sheetViews>
    <sheetView workbookViewId="0"/>
  </sheetViews>
  <sheetFormatPr defaultRowHeight="15" x14ac:dyDescent="0.25"/>
  <cols>
    <col min="5" max="5" width="22.140625" customWidth="1"/>
    <col min="6" max="6" width="12.28515625" customWidth="1"/>
    <col min="7" max="7" width="15" customWidth="1"/>
  </cols>
  <sheetData>
    <row r="8" spans="5:7" x14ac:dyDescent="0.25">
      <c r="E8" s="1" t="s">
        <v>1252</v>
      </c>
      <c r="F8" s="1" t="s">
        <v>1247</v>
      </c>
      <c r="G8" s="1" t="s">
        <v>1248</v>
      </c>
    </row>
    <row r="9" spans="5:7" x14ac:dyDescent="0.25">
      <c r="E9" t="s">
        <v>1249</v>
      </c>
      <c r="F9" s="185">
        <v>42878</v>
      </c>
      <c r="G9" s="185">
        <v>42888</v>
      </c>
    </row>
    <row r="10" spans="5:7" x14ac:dyDescent="0.25">
      <c r="E10" t="s">
        <v>1250</v>
      </c>
      <c r="F10" s="185">
        <v>42891</v>
      </c>
      <c r="G10" s="185">
        <v>42902</v>
      </c>
    </row>
    <row r="11" spans="5:7" x14ac:dyDescent="0.25">
      <c r="E11" t="s">
        <v>1251</v>
      </c>
      <c r="F11" s="185">
        <v>42905</v>
      </c>
      <c r="G11" s="185">
        <v>42916</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9BE89D58CAF0934CA32A20BCFFD353DC00DDEC116C19245B4398932FF2C50DC75A" ma:contentTypeVersion="0" ma:contentTypeDescription="" ma:contentTypeScope="" ma:versionID="89bccbf02eec9f969d3651569cced181">
  <xsd:schema xmlns:xsd="http://www.w3.org/2001/XMLSchema" xmlns:xs="http://www.w3.org/2001/XMLSchema" xmlns:p="http://schemas.microsoft.com/office/2006/metadata/properties" xmlns:ns2="a14523ce-dede-483e-883a-2d83261080bd" targetNamespace="http://schemas.microsoft.com/office/2006/metadata/properties" ma:root="true" ma:fieldsID="7d74405751bc119387ad193d718cb389"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93fb317b-587c-4d3f-8b3e-5de22a86522e}" ma:internalName="TaxCatchAll" ma:showField="CatchAllData"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93fb317b-587c-4d3f-8b3e-5de22a86522e}" ma:internalName="TaxCatchAllLabel" ma:readOnly="true" ma:showField="CatchAllDataLabel"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xsd:simpleType>
        <xsd:restriction base="dms:Note"/>
      </xsd:simpleType>
    </xsd:element>
    <xsd:element name="AEMODocumentTypeTaxHTField0" ma:index="15" nillable="true" ma:taxonomy="true" ma:internalName="AEMODocumentTypeTaxHTField0" ma:taxonomyFieldName="AEMODocumentType" ma:displayName="AEMODocumentTyp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PROJECT-352-6347</_dlc_DocId>
    <_dlc_DocIdUrl xmlns="a14523ce-dede-483e-883a-2d83261080bd">
      <Url>http://sharedocs/projects/pocprogram/_layouts/15/DocIdRedir.aspx?ID=PROJECT-352-6347</Url>
      <Description>PROJECT-352-6347</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409ac0fb-07cb-4169-8a26-def2760b5502" ContentTypeId="0x0101009BE89D58CAF0934CA32A20BCFFD353DC" PreviousValue="false"/>
</file>

<file path=customXml/itemProps1.xml><?xml version="1.0" encoding="utf-8"?>
<ds:datastoreItem xmlns:ds="http://schemas.openxmlformats.org/officeDocument/2006/customXml" ds:itemID="{93BE89B9-EB2E-4830-B41D-2EC101207ACD}"/>
</file>

<file path=customXml/itemProps2.xml><?xml version="1.0" encoding="utf-8"?>
<ds:datastoreItem xmlns:ds="http://schemas.openxmlformats.org/officeDocument/2006/customXml" ds:itemID="{B83CE340-D179-4006-85A2-80A1B9F7D516}"/>
</file>

<file path=customXml/itemProps3.xml><?xml version="1.0" encoding="utf-8"?>
<ds:datastoreItem xmlns:ds="http://schemas.openxmlformats.org/officeDocument/2006/customXml" ds:itemID="{FD79067C-518B-4A52-A163-28FF278287C5}"/>
</file>

<file path=customXml/itemProps4.xml><?xml version="1.0" encoding="utf-8"?>
<ds:datastoreItem xmlns:ds="http://schemas.openxmlformats.org/officeDocument/2006/customXml" ds:itemID="{3FE903D6-EB22-4F50-AAC4-995A3C591825}"/>
</file>

<file path=customXml/itemProps5.xml><?xml version="1.0" encoding="utf-8"?>
<ds:datastoreItem xmlns:ds="http://schemas.openxmlformats.org/officeDocument/2006/customXml" ds:itemID="{D9A1EFBB-3F8D-4B8B-B1A2-3D87DD8E7532}"/>
</file>

<file path=customXml/itemProps6.xml><?xml version="1.0" encoding="utf-8"?>
<ds:datastoreItem xmlns:ds="http://schemas.openxmlformats.org/officeDocument/2006/customXml" ds:itemID="{3E2560E0-AE61-4BF2-BB83-2255F1BD1A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10</vt:i4>
      </vt:variant>
    </vt:vector>
  </HeadingPairs>
  <TitlesOfParts>
    <vt:vector size="41" baseType="lpstr">
      <vt:lpstr>Version Control</vt:lpstr>
      <vt:lpstr>REFERENCES</vt:lpstr>
      <vt:lpstr>CATS and WIGS</vt:lpstr>
      <vt:lpstr>Prerequisites</vt:lpstr>
      <vt:lpstr>FUNCTIONAL</vt:lpstr>
      <vt:lpstr>Cycle 1 Calendar</vt:lpstr>
      <vt:lpstr>Participant Test Partners</vt:lpstr>
      <vt:lpstr>Participant Registration</vt:lpstr>
      <vt:lpstr>Cycle Dates</vt:lpstr>
      <vt:lpstr>Quick Reference Guide</vt:lpstr>
      <vt:lpstr>MSAT Transaction Type Codes</vt:lpstr>
      <vt:lpstr>Change Reason Codes - IP</vt:lpstr>
      <vt:lpstr>Change Request Codes - Events</vt:lpstr>
      <vt:lpstr>Retro- and Prospective CRs</vt:lpstr>
      <vt:lpstr>CR Life Cycle</vt:lpstr>
      <vt:lpstr>MSAT Reports</vt:lpstr>
      <vt:lpstr>Role Codes</vt:lpstr>
      <vt:lpstr>Jurisdiction Codes</vt:lpstr>
      <vt:lpstr>Objection Codes</vt:lpstr>
      <vt:lpstr>NMI Classification Codes</vt:lpstr>
      <vt:lpstr>Customer Classification Codes</vt:lpstr>
      <vt:lpstr>Customer Threshold Codes</vt:lpstr>
      <vt:lpstr>NMI Status Codes</vt:lpstr>
      <vt:lpstr>Datastream Status Codes</vt:lpstr>
      <vt:lpstr>Meter Register Status Codes</vt:lpstr>
      <vt:lpstr>Register Id Status Codes</vt:lpstr>
      <vt:lpstr>MI Type Codes</vt:lpstr>
      <vt:lpstr>Read Type Codes</vt:lpstr>
      <vt:lpstr>Read Type Code Valid Combos</vt:lpstr>
      <vt:lpstr>Field Validation Codes</vt:lpstr>
      <vt:lpstr>CATS Configuration Tables</vt:lpstr>
      <vt:lpstr>'Change Reason Codes - IP'!_Ref222561252</vt:lpstr>
      <vt:lpstr>'Change Request Codes - Events'!_Ref222561273</vt:lpstr>
      <vt:lpstr>'MSAT Transaction Type Codes'!_Ref222561360</vt:lpstr>
      <vt:lpstr>'NMI Classification Codes'!_Ref222562029</vt:lpstr>
      <vt:lpstr>'Read Type Codes'!_Toc222567551</vt:lpstr>
      <vt:lpstr>'Read Type Code Valid Combos'!_Toc222567552</vt:lpstr>
      <vt:lpstr>'MSAT Reports'!_Toc222567555</vt:lpstr>
      <vt:lpstr>'Change Request Codes - Events'!OLE_LINK3</vt:lpstr>
      <vt:lpstr>procedure</vt:lpstr>
      <vt:lpstr>TPP</vt:lpstr>
    </vt:vector>
  </TitlesOfParts>
  <Company>AEMO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Kerry Galloway</dc:creator>
  <cp:lastModifiedBy>AEMO</cp:lastModifiedBy>
  <cp:lastPrinted>2017-04-27T23:11:14Z</cp:lastPrinted>
  <dcterms:created xsi:type="dcterms:W3CDTF">2016-12-02T01:20:20Z</dcterms:created>
  <dcterms:modified xsi:type="dcterms:W3CDTF">2017-04-28T03:10:42Z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0x0101009BE89D58CAF0934CA32A20BCFFD353DC00DDEC116C19245B4398932FF2C50DC75A</vt:lpwstr>
  </property>
  <property fmtid="{D5CDD505-2E9C-101B-9397-08002B2CF9AE}" pid="3" name="_dlc_DocIdItemGuid">
    <vt:lpwstr>577aba7c-c2bc-453f-872b-9d91e61c97b4</vt:lpwstr>
  </property>
  <property fmtid="{D5CDD505-2E9C-101B-9397-08002B2CF9AE}" pid="4" name="AEMODocumentType">
    <vt:lpwstr>1;#Operational Record|859762f2-4462-42eb-9744-c955c7e2c540</vt:lpwstr>
  </property>
  <property fmtid="{D5CDD505-2E9C-101B-9397-08002B2CF9AE}" pid="5" name="AEMOKeywords">
    <vt:lpwstr/>
  </property>
</Properties>
</file>