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2.xml" ContentType="application/vnd.openxmlformats-officedocument.themeOverrid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theme/themeOverride3.xml" ContentType="application/vnd.openxmlformats-officedocument.themeOverride+xml"/>
  <Override PartName="/xl/drawings/drawing13.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4.xml" ContentType="application/vnd.openxmlformats-officedocument.themeOverride+xml"/>
  <Override PartName="/xl/drawings/drawing14.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5.xml" ContentType="application/vnd.openxmlformats-officedocument.themeOverride+xml"/>
  <Override PartName="/xl/drawings/drawing16.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6.xml" ContentType="application/vnd.openxmlformats-officedocument.themeOverride+xml"/>
  <Override PartName="/xl/drawings/drawing17.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0.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7.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8.xml" ContentType="application/vnd.openxmlformats-officedocument.themeOverride+xml"/>
  <Override PartName="/xl/drawings/drawing23.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9.xml" ContentType="application/vnd.openxmlformats-officedocument.themeOverride+xml"/>
  <Override PartName="/xl/drawings/drawing24.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5.xml" ContentType="application/vnd.openxmlformats-officedocument.drawing+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6.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7.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8.xml" ContentType="application/vnd.openxmlformats-officedocument.drawing+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9.xml" ContentType="application/vnd.openxmlformats-officedocument.drawing+xml"/>
  <Override PartName="/xl/charts/chartEx1.xml" ContentType="application/vnd.ms-office.chartex+xml"/>
  <Override PartName="/xl/charts/style25.xml" ContentType="application/vnd.ms-office.chartstyle+xml"/>
  <Override PartName="/xl/charts/colors25.xml" ContentType="application/vnd.ms-office.chartcolorstyle+xml"/>
  <Override PartName="/xl/drawings/drawing30.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10.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11.xml" ContentType="application/vnd.openxmlformats-officedocument.themeOverride+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12.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aemocloud.sharepoint.com/sites/WEMESOOandWAGSOO/Shared Documents/WA Gas/GSOO/2023/Web publication/"/>
    </mc:Choice>
  </mc:AlternateContent>
  <xr:revisionPtr revIDLastSave="1845" documentId="13_ncr:1_{68E22D14-853F-48DF-A07A-080D9B8CB169}" xr6:coauthVersionLast="47" xr6:coauthVersionMax="47" xr10:uidLastSave="{016EC030-4F08-4A30-A472-CCF7F501123D}"/>
  <bookViews>
    <workbookView xWindow="-28920" yWindow="-1950" windowWidth="29040" windowHeight="17640" tabRatio="886" xr2:uid="{83BA5889-F8D1-4DA3-848E-AE5DF4FEDF71}"/>
  </bookViews>
  <sheets>
    <sheet name="Contents" sheetId="3" r:id="rId1"/>
    <sheet name="Figure 1" sheetId="63" r:id="rId2"/>
    <sheet name="Figure 2" sheetId="75" r:id="rId3"/>
    <sheet name="Figure 3" sheetId="77" r:id="rId4"/>
    <sheet name="Figure 4" sheetId="79" r:id="rId5"/>
    <sheet name="Figure 5" sheetId="78" r:id="rId6"/>
    <sheet name="Figure 6" sheetId="72" r:id="rId7"/>
    <sheet name="Figure 7" sheetId="80" r:id="rId8"/>
    <sheet name="Figure 8" sheetId="81" r:id="rId9"/>
    <sheet name="Figure 9" sheetId="67" r:id="rId10"/>
    <sheet name="Figure 10" sheetId="82" r:id="rId11"/>
    <sheet name="Figure 11" sheetId="83" r:id="rId12"/>
    <sheet name="Figure 12" sheetId="85" r:id="rId13"/>
    <sheet name="Figure 13" sheetId="86" r:id="rId14"/>
    <sheet name="Figure 14" sheetId="87" r:id="rId15"/>
    <sheet name="Figure 15" sheetId="71" r:id="rId16"/>
    <sheet name="Figure 16" sheetId="88" r:id="rId17"/>
    <sheet name="Figure 17" sheetId="89" r:id="rId18"/>
    <sheet name="Figure 18" sheetId="90" r:id="rId19"/>
    <sheet name="Figure 19" sheetId="93" r:id="rId20"/>
    <sheet name="Figure 20" sheetId="92" r:id="rId21"/>
    <sheet name="Figure 21" sheetId="50" r:id="rId22"/>
    <sheet name="Figure 22" sheetId="51" r:id="rId23"/>
    <sheet name="Figure 23" sheetId="52" r:id="rId24"/>
    <sheet name="Figure 24" sheetId="54" r:id="rId25"/>
    <sheet name="Figure 25" sheetId="55" r:id="rId26"/>
    <sheet name="Figure 26" sheetId="94" r:id="rId27"/>
    <sheet name="Figure 27" sheetId="48" r:id="rId28"/>
    <sheet name="Figure 28" sheetId="49" r:id="rId29"/>
    <sheet name="Figure 29" sheetId="43" r:id="rId30"/>
    <sheet name="Figure 30" sheetId="39" r:id="rId31"/>
    <sheet name="Figure 31" sheetId="42" r:id="rId32"/>
  </sheets>
  <externalReferences>
    <externalReference r:id="rId3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8</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Toc89428401" localSheetId="10">'Figure 10'!$A$1</definedName>
    <definedName name="_Toc89428401" localSheetId="13">'Figure 13'!$A$1</definedName>
    <definedName name="_Toc89428401" localSheetId="3">'Figure 3'!$A$1</definedName>
    <definedName name="_xlchart.v1.0" hidden="1">'Figure 26'!$F$20</definedName>
    <definedName name="_xlchart.v1.1" hidden="1">'Figure 26'!$F$22:$F$26</definedName>
    <definedName name="_xlchart.v1.2" hidden="1">'Figure 26'!$G$20</definedName>
    <definedName name="_xlchart.v1.3" hidden="1">'Figure 26'!$G$22:$G$26</definedName>
    <definedName name="BOB" localSheetId="1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OB"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OB" localSheetId="1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OB" localSheetId="1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OB"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OB" localSheetId="2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OB" localSheetId="2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OB" localSheetId="2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OB"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OB"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OB"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OB"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OB"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BOB"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1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1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1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2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2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2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2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2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2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2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2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2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Figure1_Check"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input_model_start">'[1]Control panel'!$F$5</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al_Workbook_GUID" hidden="1">"PT5N9WP2B1SL7DHIPUB7GC3R"</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94" l="1"/>
  <c r="F26" i="94"/>
  <c r="G25" i="94"/>
  <c r="F25" i="94"/>
  <c r="G24" i="94"/>
  <c r="F24" i="94"/>
  <c r="G23" i="94"/>
  <c r="F23" i="94"/>
  <c r="G22" i="94"/>
  <c r="F22" i="94"/>
  <c r="H58" i="88" l="1"/>
  <c r="G58" i="88"/>
  <c r="F58" i="88"/>
  <c r="E58" i="88"/>
  <c r="D58" i="88"/>
  <c r="C58" i="88"/>
  <c r="D24" i="67"/>
  <c r="D20" i="81"/>
  <c r="E20" i="81" s="1"/>
  <c r="F20" i="81" s="1"/>
  <c r="G20" i="81" s="1"/>
  <c r="H20" i="81" s="1"/>
  <c r="I20" i="81" s="1"/>
  <c r="J20" i="81" s="1"/>
  <c r="K20" i="81" s="1"/>
  <c r="L20" i="81" s="1"/>
  <c r="M20" i="81" s="1"/>
  <c r="D20" i="80"/>
  <c r="E20" i="80" s="1"/>
  <c r="F20" i="80" s="1"/>
  <c r="G20" i="80" s="1"/>
  <c r="H20" i="80" s="1"/>
  <c r="I20" i="80" s="1"/>
  <c r="J20" i="80" s="1"/>
  <c r="K20" i="80" s="1"/>
  <c r="L20" i="80" s="1"/>
  <c r="M20" i="80" s="1"/>
  <c r="D20" i="72" l="1"/>
  <c r="E20" i="72" s="1"/>
  <c r="F20" i="72" s="1"/>
  <c r="G20" i="72" s="1"/>
  <c r="H20" i="72" s="1"/>
  <c r="I20" i="72" s="1"/>
  <c r="J20" i="72" s="1"/>
  <c r="K20" i="72" s="1"/>
  <c r="L20" i="72" s="1"/>
  <c r="M20" i="72" s="1"/>
  <c r="E24" i="67" l="1"/>
  <c r="F24" i="67" s="1"/>
  <c r="G24" i="67" s="1"/>
  <c r="H24" i="67" s="1"/>
</calcChain>
</file>

<file path=xl/sharedStrings.xml><?xml version="1.0" encoding="utf-8"?>
<sst xmlns="http://schemas.openxmlformats.org/spreadsheetml/2006/main" count="363" uniqueCount="182">
  <si>
    <t>Table of contents</t>
  </si>
  <si>
    <t>Gas Statement of Opportunities</t>
  </si>
  <si>
    <t>Page</t>
  </si>
  <si>
    <t>Figure 4 - Gas production market share by company, July 2022 to October 2023</t>
  </si>
  <si>
    <t>Figure 10 - Domestic gas demand – actual data and forecasts under three scenarios from 2022 and 2023 WA GSOOs, 2018 to 2033 (TJ/day)</t>
  </si>
  <si>
    <t>Gas Statement of Opportunities Appendices</t>
  </si>
  <si>
    <t xml:space="preserve"> </t>
  </si>
  <si>
    <t>Potential gas supply</t>
  </si>
  <si>
    <t>Domestic gas demand</t>
  </si>
  <si>
    <t>2022 WA GSOO potential gas supply</t>
  </si>
  <si>
    <t>2022 WA GSOO gas demand</t>
  </si>
  <si>
    <t>Monthly Cumulative storage data</t>
  </si>
  <si>
    <t>Date</t>
  </si>
  <si>
    <t>Tubridgi</t>
  </si>
  <si>
    <t>Mondarra</t>
  </si>
  <si>
    <t>Note: GBB data for 2023 concludes on 31 October 2023.</t>
  </si>
  <si>
    <t>Scenario</t>
  </si>
  <si>
    <t>Actual gas demand</t>
  </si>
  <si>
    <t>Forecast gas demand</t>
  </si>
  <si>
    <t>Source: WA GBB and company reports.</t>
  </si>
  <si>
    <t>Santos</t>
  </si>
  <si>
    <t>Chevron</t>
  </si>
  <si>
    <t>Woodside</t>
  </si>
  <si>
    <t>Shell</t>
  </si>
  <si>
    <t>ExxonMobil</t>
  </si>
  <si>
    <t>KUFPEC</t>
  </si>
  <si>
    <t>Mitsui</t>
  </si>
  <si>
    <t>Beach</t>
  </si>
  <si>
    <t>BP</t>
  </si>
  <si>
    <t>MIMI</t>
  </si>
  <si>
    <t>Other</t>
  </si>
  <si>
    <t>Grand Total</t>
  </si>
  <si>
    <t>Domestic LNG</t>
  </si>
  <si>
    <t>Non-SWIS GPG</t>
  </si>
  <si>
    <t>SWIS GPG</t>
  </si>
  <si>
    <t>Industrials</t>
  </si>
  <si>
    <t>Mining</t>
  </si>
  <si>
    <t>Difference</t>
  </si>
  <si>
    <t>Difference as % of demand</t>
  </si>
  <si>
    <t>Source: WA GBB</t>
  </si>
  <si>
    <t>Sector</t>
  </si>
  <si>
    <t>Electricity generation</t>
  </si>
  <si>
    <t>Industrial</t>
  </si>
  <si>
    <t>Distribution</t>
  </si>
  <si>
    <t>Others (large users)</t>
  </si>
  <si>
    <t xml:space="preserve">Others </t>
  </si>
  <si>
    <t>Total</t>
  </si>
  <si>
    <t>Actual</t>
  </si>
  <si>
    <t>Low</t>
  </si>
  <si>
    <t>Expected</t>
  </si>
  <si>
    <t>High</t>
  </si>
  <si>
    <t>Low 2022</t>
  </si>
  <si>
    <t>Expected 2022</t>
  </si>
  <si>
    <t>High 2022</t>
  </si>
  <si>
    <t>Electricity Generation</t>
  </si>
  <si>
    <t>Electrification (Tariff D)</t>
  </si>
  <si>
    <t>Electrification (Tariff V)</t>
  </si>
  <si>
    <t>Distribution (include electrification)</t>
  </si>
  <si>
    <t>Total (net of electrification)</t>
  </si>
  <si>
    <t>Region</t>
  </si>
  <si>
    <t>Metro/South West</t>
  </si>
  <si>
    <t>North</t>
  </si>
  <si>
    <t>East</t>
  </si>
  <si>
    <t>Actuals</t>
  </si>
  <si>
    <t>Total (Low)</t>
  </si>
  <si>
    <t>Total (Expected)</t>
  </si>
  <si>
    <t>Total (High)</t>
  </si>
  <si>
    <t>Total (Low 2022)</t>
  </si>
  <si>
    <t>Total (Expected 2022)</t>
  </si>
  <si>
    <t>Total (High 2022)</t>
  </si>
  <si>
    <t>Domestic demand (Expected)</t>
  </si>
  <si>
    <t>LNG processing (Expected)</t>
  </si>
  <si>
    <t>LNG feedstock (Expected)</t>
  </si>
  <si>
    <t>2022 forecast</t>
  </si>
  <si>
    <t>2023 forecast</t>
  </si>
  <si>
    <t xml:space="preserve">Figure 16 - Exploration and development wells drilled, 2002 to 2023 </t>
  </si>
  <si>
    <t>Bonaparte</t>
  </si>
  <si>
    <t>Browse</t>
  </si>
  <si>
    <t>Carnarvon</t>
  </si>
  <si>
    <t>Canning</t>
  </si>
  <si>
    <t>Perth</t>
  </si>
  <si>
    <t xml:space="preserve">Roebuck </t>
  </si>
  <si>
    <t>-</t>
  </si>
  <si>
    <t>2023*</t>
  </si>
  <si>
    <t>Note: The same well may be counted twice if it is redrilled.</t>
  </si>
  <si>
    <t>TJ/d</t>
  </si>
  <si>
    <t>Beharra Springs</t>
  </si>
  <si>
    <t>Devil Creek</t>
  </si>
  <si>
    <t>Gorgon</t>
  </si>
  <si>
    <t>Karratha Gas Plant</t>
  </si>
  <si>
    <t>Macedon</t>
  </si>
  <si>
    <t>Pluto</t>
  </si>
  <si>
    <t>Varanus Island</t>
  </si>
  <si>
    <t>Walyering Production Facility</t>
  </si>
  <si>
    <t>Wheatstone</t>
  </si>
  <si>
    <t xml:space="preserve">Xyris </t>
  </si>
  <si>
    <t>Gas supply (TJ/d)</t>
  </si>
  <si>
    <t>2022 WA GSOO potential supply</t>
  </si>
  <si>
    <t>2023 WA GSOO potential supply</t>
  </si>
  <si>
    <t>2021 FIR</t>
  </si>
  <si>
    <t>2022 FIR</t>
  </si>
  <si>
    <t>2023 FIR</t>
  </si>
  <si>
    <t>Consumer MCQ</t>
  </si>
  <si>
    <t>MCQ- 2021 FIR</t>
  </si>
  <si>
    <t>MCQ- 2022 FIR</t>
  </si>
  <si>
    <t>MCQ - 2023 FIR</t>
  </si>
  <si>
    <t>Consumer expected demand - 2023</t>
  </si>
  <si>
    <t>Figure 23 - Comparison of consumer maximum contract duration, 2021 to 2023 FIRs</t>
  </si>
  <si>
    <t>1 year</t>
  </si>
  <si>
    <t>2 years</t>
  </si>
  <si>
    <t>3 years</t>
  </si>
  <si>
    <t>4 years</t>
  </si>
  <si>
    <t xml:space="preserve">5 years </t>
  </si>
  <si>
    <t>5+ years</t>
  </si>
  <si>
    <t>Supplier MCQ</t>
  </si>
  <si>
    <t>Consumer expected demand</t>
  </si>
  <si>
    <t>Nameplate capacity</t>
  </si>
  <si>
    <t>ABS PPI gas extraction (RHS)</t>
  </si>
  <si>
    <t>Q1</t>
  </si>
  <si>
    <t>Q2</t>
  </si>
  <si>
    <t>Q3</t>
  </si>
  <si>
    <t>Q4</t>
  </si>
  <si>
    <t>WA spot gas prices</t>
  </si>
  <si>
    <t>Max</t>
  </si>
  <si>
    <t>Min</t>
  </si>
  <si>
    <t>% change max-min</t>
  </si>
  <si>
    <t>Waitsia LNG export</t>
  </si>
  <si>
    <t>Reduce operations</t>
  </si>
  <si>
    <t>Expand operations</t>
  </si>
  <si>
    <t> </t>
  </si>
  <si>
    <t>[A$/GJ]</t>
  </si>
  <si>
    <t xml:space="preserve"> [A$/GJ] </t>
  </si>
  <si>
    <t>Median</t>
  </si>
  <si>
    <t>Figure 30 - Gas transmission pipelines in WA</t>
  </si>
  <si>
    <t>Weighted average domestic gas contract prices (LHS)</t>
  </si>
  <si>
    <t>% change PPI from Q2 2022 to Q2 2023</t>
  </si>
  <si>
    <t>% change domestic gas price from Q2 2022 to Q2 2023</t>
  </si>
  <si>
    <t>% change low-high domestic gas price</t>
  </si>
  <si>
    <t>min domestic gas price</t>
  </si>
  <si>
    <t>max domestic gas price</t>
  </si>
  <si>
    <t>Weighted average domestic gas contract prices</t>
  </si>
  <si>
    <t>% change from Q3 2022 to Q3 2023</t>
  </si>
  <si>
    <t>Figure 2 - Cumulative stored gas, 2015 to 2023 (PJ)</t>
  </si>
  <si>
    <t>Figure 9 - Domestic gas demand by usage category, 2018 to 2023 (TJ/day)</t>
  </si>
  <si>
    <t>Figure 11 - Domestic gas demand forecasts by usage category, Expected scenario, 2023 to 2033 (TJ/day)</t>
  </si>
  <si>
    <t>Figure 17 - Average annual gas production by facility, 2014 to 2023 (TJ/day)</t>
  </si>
  <si>
    <t>Figure 24 - Comparison of supplier maximum contracted levels (MCQ), 2021 to 2023 FIRs (TJ/day)</t>
  </si>
  <si>
    <t>Figure 19 - 2023 WA GSOO potential gas supply forecasts in three scenarios, 2023 to 2033 (TJ/day)</t>
  </si>
  <si>
    <t>Figure 25 - Consumer expected gas demand compared to supplier contracted levels (MCQ) and nameplate capacity, 2024 to 2033 (TJ/day)</t>
  </si>
  <si>
    <t>Source: WA GBB.</t>
  </si>
  <si>
    <r>
      <t>A.</t>
    </r>
    <r>
      <rPr>
        <sz val="7"/>
        <color rgb="FF424242"/>
        <rFont val="Times New Roman"/>
        <family val="1"/>
      </rPr>
      <t xml:space="preserve">     </t>
    </r>
    <r>
      <rPr>
        <sz val="7.5"/>
        <color rgb="FF424242"/>
        <rFont val="Arial"/>
        <family val="2"/>
        <scheme val="minor"/>
      </rPr>
      <t>Annual average of gas demand for 2023 is based on WA GBB data until 9 November 2023.</t>
    </r>
  </si>
  <si>
    <r>
      <t>B.</t>
    </r>
    <r>
      <rPr>
        <sz val="7"/>
        <color rgb="FF424242"/>
        <rFont val="Times New Roman"/>
        <family val="1"/>
      </rPr>
      <t xml:space="preserve">     </t>
    </r>
    <r>
      <rPr>
        <sz val="7.5"/>
        <color rgb="FF424242"/>
        <rFont val="Arial"/>
        <family val="2"/>
        <scheme val="minor"/>
      </rPr>
      <t>Others correspond to users that are not obligated to register in the WA GBB as their demand does not exceed 10 TJ per day for at least one day in the past 12 months.  They include LPG production and domestic LNG production.</t>
    </r>
  </si>
  <si>
    <r>
      <t>C.</t>
    </r>
    <r>
      <rPr>
        <sz val="7"/>
        <color rgb="FF424242"/>
        <rFont val="Times New Roman"/>
        <family val="1"/>
      </rPr>
      <t xml:space="preserve">     </t>
    </r>
    <r>
      <rPr>
        <sz val="7.5"/>
        <color rgb="FF424242"/>
        <rFont val="Arial"/>
        <family val="2"/>
        <scheme val="minor"/>
      </rPr>
      <t>Post-adjustment made to GBB data to account for ~50% of the gas consumption from Pinjarra Cogeneration (under electricity generation) going towards steam production for Alcoa Pinjarra (captured under minerals processing).  In addition, Port Hedland which is classified as mining in GBB is adjusted to electricity generation.  The purpose of these adjustments is to improve alignment with forecasts classification.</t>
    </r>
  </si>
  <si>
    <t>Source: WAPIMS, NOPIMS, and AEMO.</t>
  </si>
  <si>
    <t>Source: ABS and Department of Energy, Mines, Industry, Regulation and Safety.</t>
  </si>
  <si>
    <t>Source: Gas Trading Australia Pty Ltd and Department of Energy, Mines, Industry Regulation and Safety.</t>
  </si>
  <si>
    <t>Source: WA GBB and AEMC.</t>
  </si>
  <si>
    <t>Figure 28 - WA spot gas prices from gasTrading, January 2015 to September 2023 ($/GJ)</t>
  </si>
  <si>
    <t>Figure 27 - Historical domestic gas contract prices and ABS PPI – WA (gas extraction, index), Q1 2014 to Q2 2023 ($/GJ)</t>
  </si>
  <si>
    <t>Figure 6 - Expected scenario supply demand balance, 2023 to 2033 (TJ/day)</t>
  </si>
  <si>
    <t>Figure 7 - Low scenario supply demand balance, 2023 to 2033 (TJ/day)</t>
  </si>
  <si>
    <t>Figure 8 - High scenario supply demand balance, 2023 to 2033 (TJ/day)</t>
  </si>
  <si>
    <t>Figure 29 - Total gas demand equation</t>
  </si>
  <si>
    <t>Figure 12 -Domestic gas demand forecasts by region, Expected scenario, 2023 to 2033 (TJ/day)</t>
  </si>
  <si>
    <t>Figure 15 - Comparison of 2022 and 2023 WA domestic gas demand forecasts, Expected scenario, 2023 to 2033 (TJ/day)</t>
  </si>
  <si>
    <t>Figure 26 - Median gas price estimates that could result in changes in gas consumption ($/GJ)</t>
  </si>
  <si>
    <t>Figure 22 - Comparison of consumer maximum contracted levels (MCQ), 2021 to 2023 FIRs (TJ/day)</t>
  </si>
  <si>
    <r>
      <t>Figure 9 - Domestic gas demand by usage category, 2018 to 2023 (TJ/day)</t>
    </r>
    <r>
      <rPr>
        <b/>
        <sz val="8"/>
        <color theme="1"/>
        <rFont val="Century Gothic"/>
        <family val="2"/>
        <scheme val="major"/>
      </rPr>
      <t>A,B,C</t>
    </r>
  </si>
  <si>
    <t>Minerals processing</t>
  </si>
  <si>
    <t>Minerals Processing</t>
  </si>
  <si>
    <t>Figure 5 - Gas demand by sector, July 2022 to September 2023 (TJ/day)</t>
  </si>
  <si>
    <t>Figure 13 - SWIS GPG demand under three scenarios from 2022 and 2023 WA GSOOs, 2018 to 2033 (TJ/day)</t>
  </si>
  <si>
    <t>Figure 14 - Total gas demand forecasts under the Low, Base, and High scenarios, 2023 to 2033 (PJ/annum)</t>
  </si>
  <si>
    <t>Figure 18 - Cumulative stored gas, July 2014 to October 2023 (PJ)</t>
  </si>
  <si>
    <t>Note: The cumulative stored gas data is up to 31 October 2023.</t>
  </si>
  <si>
    <t>*Compiled using information from WA Department of Mines, Industry Regulation and Safety and National Offshore Petroleum Titles Administrator. Current to 31 October 2023. Accessed 8 November 2023.</t>
  </si>
  <si>
    <t>Figure 20 - Potential gas supply forecasts from 2022 and 2023 WA GSOOs, Expected scenario, 2023 to 2033 (TJ/day)</t>
  </si>
  <si>
    <t xml:space="preserve">Figure 20 - Potential gas supply forecasts from 2022 and 2023 WA GSOOs, Expected scenario, 2023 to 2033 (TJ/day) </t>
  </si>
  <si>
    <t>Figure 21 - Comparison of consumer expected demand, 2021 to 2023 FIRs (TJ/day)</t>
  </si>
  <si>
    <t>Figure 31 - Domestic gas prospective supply and demand plus Waitsia-to-KGP LNG export gas, 2024 to 2033 (TJ/day)</t>
  </si>
  <si>
    <t>Figure 1 - Expected scenario WA gas market balance, 2023 to 2033 (TJ/day)</t>
  </si>
  <si>
    <t>Figure 3 - Gas demand from SWIS GPG  –  Expected scenario, 2018 to 2033 (TJ/day)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</si>
</sst>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quot;$&quot;* #,##0.00_-;_-&quot;$&quot;* &quot;-&quot;??_-;_-@_-"/>
    <numFmt numFmtId="43" formatCode="_-* #,##0.00_-;\-* #,##0.00_-;_-* &quot;-&quot;??_-;_-@_-"/>
    <numFmt numFmtId="164" formatCode="_-* #,##0_-;\-* #,##0_-;_-* &quot;-&quot;??_-;_-@_-"/>
    <numFmt numFmtId="165" formatCode="#,##0_ ;\-#,##0\ "/>
    <numFmt numFmtId="166" formatCode="0.0%"/>
    <numFmt numFmtId="167" formatCode="[$-C09]dd\-mmm\-yy;@"/>
    <numFmt numFmtId="168" formatCode="_-* #,##0.000_-;\-* #,##0.000_-;_-* &quot;-&quot;??_-;_-@_-"/>
    <numFmt numFmtId="169" formatCode="#,##0.0"/>
  </numFmts>
  <fonts count="77">
    <font>
      <sz val="11"/>
      <color theme="1"/>
      <name val="Arial"/>
      <family val="2"/>
      <scheme val="minor"/>
    </font>
    <font>
      <sz val="11"/>
      <color theme="1"/>
      <name val="Arial"/>
      <family val="2"/>
      <scheme val="minor"/>
    </font>
    <font>
      <sz val="11"/>
      <color rgb="FFFF0000"/>
      <name val="Arial"/>
      <family val="2"/>
      <scheme val="minor"/>
    </font>
    <font>
      <b/>
      <sz val="11"/>
      <color theme="1"/>
      <name val="Century Gothic"/>
      <family val="2"/>
      <scheme val="major"/>
    </font>
    <font>
      <sz val="11"/>
      <color theme="1"/>
      <name val="Century Gothic"/>
      <family val="2"/>
      <scheme val="major"/>
    </font>
    <font>
      <b/>
      <sz val="10"/>
      <color theme="1"/>
      <name val="Century Gothic"/>
      <family val="2"/>
    </font>
    <font>
      <sz val="10"/>
      <color rgb="FF000000"/>
      <name val="Segoe UI Semilight"/>
      <family val="2"/>
    </font>
    <font>
      <sz val="10"/>
      <color theme="1"/>
      <name val="Segoe UI Semilight"/>
      <family val="2"/>
    </font>
    <font>
      <b/>
      <sz val="11"/>
      <color theme="1"/>
      <name val="Arial"/>
      <family val="2"/>
      <scheme val="minor"/>
    </font>
    <font>
      <sz val="10"/>
      <color theme="1"/>
      <name val="Arial"/>
      <family val="2"/>
    </font>
    <font>
      <sz val="10"/>
      <name val="Arial"/>
      <family val="2"/>
      <scheme val="minor"/>
    </font>
    <font>
      <b/>
      <sz val="10"/>
      <color theme="1"/>
      <name val="Arial"/>
      <family val="2"/>
      <scheme val="minor"/>
    </font>
    <font>
      <sz val="10"/>
      <color rgb="FF000000"/>
      <name val="Arial"/>
      <family val="2"/>
      <scheme val="minor"/>
    </font>
    <font>
      <sz val="10"/>
      <color theme="1"/>
      <name val="Arial"/>
      <family val="2"/>
      <scheme val="minor"/>
    </font>
    <font>
      <sz val="18"/>
      <color theme="3"/>
      <name val="Century Gothic"/>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theme="0"/>
      <name val="Arial"/>
      <family val="2"/>
      <scheme val="minor"/>
    </font>
    <font>
      <sz val="10"/>
      <name val="Arial"/>
      <family val="2"/>
    </font>
    <font>
      <u/>
      <sz val="10"/>
      <color theme="10"/>
      <name val="Arial"/>
      <family val="2"/>
    </font>
    <font>
      <b/>
      <sz val="14"/>
      <color theme="2"/>
      <name val="Century Gothic"/>
      <family val="2"/>
      <scheme val="major"/>
    </font>
    <font>
      <b/>
      <sz val="12"/>
      <name val="Century Gothic"/>
      <family val="2"/>
      <scheme val="major"/>
    </font>
    <font>
      <b/>
      <i/>
      <sz val="11"/>
      <name val="Arial"/>
      <family val="2"/>
      <scheme val="minor"/>
    </font>
    <font>
      <i/>
      <sz val="11"/>
      <name val="Arial"/>
      <family val="2"/>
      <scheme val="minor"/>
    </font>
    <font>
      <b/>
      <sz val="18"/>
      <name val="Arial"/>
      <family val="2"/>
      <scheme val="minor"/>
    </font>
    <font>
      <sz val="14"/>
      <name val="Arial"/>
      <family val="2"/>
      <scheme val="minor"/>
    </font>
    <font>
      <sz val="11"/>
      <name val="Arial"/>
      <family val="2"/>
      <scheme val="minor"/>
    </font>
    <font>
      <sz val="18"/>
      <color theme="1"/>
      <name val="Arial"/>
      <family val="2"/>
      <scheme val="minor"/>
    </font>
    <font>
      <b/>
      <sz val="14"/>
      <color theme="3"/>
      <name val="Century Gothic"/>
      <family val="2"/>
      <scheme val="major"/>
    </font>
    <font>
      <sz val="10"/>
      <name val="Arial"/>
      <family val="2"/>
      <charset val="128"/>
      <scheme val="minor"/>
    </font>
    <font>
      <sz val="11"/>
      <color theme="1"/>
      <name val="Arial"/>
      <family val="2"/>
      <charset val="128"/>
      <scheme val="minor"/>
    </font>
    <font>
      <u/>
      <sz val="11"/>
      <color theme="10"/>
      <name val="Arial"/>
      <family val="2"/>
      <charset val="128"/>
      <scheme val="minor"/>
    </font>
    <font>
      <sz val="18"/>
      <color rgb="FF9C0006"/>
      <name val="Arial"/>
      <family val="2"/>
      <scheme val="minor"/>
    </font>
    <font>
      <sz val="10"/>
      <name val="Verdana"/>
      <family val="2"/>
    </font>
    <font>
      <sz val="11"/>
      <color rgb="FF000000"/>
      <name val="Arial"/>
      <family val="2"/>
      <scheme val="minor"/>
    </font>
    <font>
      <sz val="10"/>
      <color indexed="8"/>
      <name val="Arial"/>
      <family val="2"/>
    </font>
    <font>
      <u/>
      <sz val="11"/>
      <color theme="10"/>
      <name val="Arial"/>
      <family val="2"/>
      <scheme val="minor"/>
    </font>
    <font>
      <b/>
      <sz val="9"/>
      <color theme="1"/>
      <name val="Arial"/>
      <family val="2"/>
      <scheme val="minor"/>
    </font>
    <font>
      <sz val="11"/>
      <color theme="1"/>
      <name val="Calibri"/>
      <family val="2"/>
    </font>
    <font>
      <b/>
      <sz val="11"/>
      <name val="Century Gothic"/>
      <family val="2"/>
    </font>
    <font>
      <b/>
      <sz val="11"/>
      <color theme="1"/>
      <name val="Arial"/>
      <family val="2"/>
    </font>
    <font>
      <b/>
      <sz val="10"/>
      <color theme="1"/>
      <name val="Arial"/>
      <family val="2"/>
    </font>
    <font>
      <b/>
      <sz val="10"/>
      <color theme="1"/>
      <name val="Segoe UI Semilight"/>
      <family val="2"/>
    </font>
    <font>
      <sz val="10"/>
      <color rgb="FF424242"/>
      <name val="Segoe UI Semilight"/>
      <family val="2"/>
    </font>
    <font>
      <sz val="7"/>
      <name val="Arial"/>
      <family val="2"/>
      <scheme val="minor"/>
    </font>
    <font>
      <sz val="8"/>
      <color rgb="FFFFFFFF"/>
      <name val="Arial"/>
      <family val="2"/>
      <scheme val="minor"/>
    </font>
    <font>
      <sz val="7"/>
      <color theme="1"/>
      <name val="Arial"/>
      <family val="2"/>
      <scheme val="minor"/>
    </font>
    <font>
      <sz val="9"/>
      <color theme="1"/>
      <name val="Arial"/>
      <family val="2"/>
      <scheme val="minor"/>
    </font>
    <font>
      <sz val="9"/>
      <color theme="1"/>
      <name val="Arial"/>
      <family val="2"/>
    </font>
    <font>
      <sz val="7.5"/>
      <color theme="1"/>
      <name val="Arial"/>
      <family val="2"/>
      <scheme val="minor"/>
    </font>
    <font>
      <sz val="8"/>
      <name val="Arial"/>
      <family val="2"/>
      <scheme val="minor"/>
    </font>
    <font>
      <b/>
      <sz val="10"/>
      <color theme="1"/>
      <name val="Century Gothic"/>
      <family val="2"/>
      <scheme val="major"/>
    </font>
    <font>
      <sz val="10"/>
      <color theme="1"/>
      <name val="Century Gothic"/>
      <family val="2"/>
      <scheme val="major"/>
    </font>
    <font>
      <sz val="10"/>
      <color rgb="FF000000"/>
      <name val="Century Gothic"/>
      <family val="2"/>
      <scheme val="major"/>
    </font>
    <font>
      <sz val="10"/>
      <name val="Century Gothic"/>
      <family val="2"/>
      <scheme val="major"/>
    </font>
    <font>
      <sz val="7.5"/>
      <color rgb="FF424242"/>
      <name val="Arial"/>
      <family val="2"/>
      <scheme val="minor"/>
    </font>
    <font>
      <sz val="7"/>
      <color rgb="FF424242"/>
      <name val="Times New Roman"/>
      <family val="1"/>
    </font>
    <font>
      <b/>
      <sz val="8"/>
      <color theme="1"/>
      <name val="Century Gothic"/>
      <family val="2"/>
      <scheme val="major"/>
    </font>
    <font>
      <sz val="11"/>
      <color theme="1"/>
      <name val="Segoe UI Semilight"/>
      <family val="2"/>
    </font>
    <font>
      <b/>
      <sz val="10"/>
      <color rgb="FF424242"/>
      <name val="Century Gothic"/>
      <family val="2"/>
      <scheme val="major"/>
    </font>
    <font>
      <b/>
      <sz val="10"/>
      <name val="Century Gothic"/>
      <family val="2"/>
      <scheme val="major"/>
    </font>
    <font>
      <sz val="10"/>
      <name val="Segoe UI Semilight"/>
      <family val="2"/>
    </font>
    <font>
      <sz val="10"/>
      <color rgb="FF000000"/>
      <name val="Seoge UI semilight"/>
    </font>
    <font>
      <sz val="10"/>
      <color theme="1"/>
      <name val="Seoge UI semilight"/>
    </font>
    <font>
      <b/>
      <sz val="10"/>
      <color theme="1"/>
      <name val="Seoge UI semilight"/>
    </font>
    <font>
      <sz val="11"/>
      <color theme="1"/>
      <name val="Seoge UI semilight"/>
    </font>
    <font>
      <b/>
      <sz val="10"/>
      <color rgb="FF000000"/>
      <name val="Century Gothic"/>
      <family val="2"/>
      <scheme val="major"/>
    </font>
  </fonts>
  <fills count="37">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rgb="FF000000"/>
      </patternFill>
    </fill>
    <fill>
      <patternFill patternType="solid">
        <fgColor theme="2"/>
        <bgColor indexed="64"/>
      </patternFill>
    </fill>
  </fills>
  <borders count="30">
    <border>
      <left/>
      <right/>
      <top/>
      <bottom/>
      <diagonal/>
    </border>
    <border>
      <left/>
      <right/>
      <top/>
      <bottom style="thin">
        <color indexed="64"/>
      </bottom>
      <diagonal/>
    </border>
    <border>
      <left/>
      <right/>
      <top style="thin">
        <color rgb="FF82859C"/>
      </top>
      <bottom style="thin">
        <color rgb="FF82859C"/>
      </bottom>
      <diagonal/>
    </border>
    <border>
      <left/>
      <right/>
      <top style="thin">
        <color rgb="FFD9D9D9"/>
      </top>
      <bottom style="thin">
        <color rgb="FFD9D9D9"/>
      </bottom>
      <diagonal/>
    </border>
    <border>
      <left/>
      <right/>
      <top style="thin">
        <color theme="0" tint="-0.14996795556505021"/>
      </top>
      <bottom style="thin">
        <color theme="0" tint="-0.14996795556505021"/>
      </bottom>
      <diagonal/>
    </border>
    <border>
      <left/>
      <right style="thin">
        <color indexed="64"/>
      </right>
      <top style="thin">
        <color rgb="FF82859C"/>
      </top>
      <bottom style="thin">
        <color rgb="FF82859C"/>
      </bottom>
      <diagonal/>
    </border>
    <border>
      <left/>
      <right style="thin">
        <color indexed="64"/>
      </right>
      <top style="thin">
        <color rgb="FFD9D9D9"/>
      </top>
      <bottom style="thin">
        <color rgb="FFD9D9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rgb="FFD9D9D9"/>
      </top>
      <bottom/>
      <diagonal/>
    </border>
    <border>
      <left/>
      <right/>
      <top/>
      <bottom style="thin">
        <color rgb="FFD9D9D9"/>
      </bottom>
      <diagonal/>
    </border>
    <border>
      <left/>
      <right/>
      <top style="thin">
        <color auto="1"/>
      </top>
      <bottom style="thin">
        <color auto="1"/>
      </bottom>
      <diagonal/>
    </border>
    <border>
      <left/>
      <right/>
      <top/>
      <bottom style="thin">
        <color theme="0" tint="-0.14996795556505021"/>
      </bottom>
      <diagonal/>
    </border>
    <border>
      <left/>
      <right style="thin">
        <color theme="0"/>
      </right>
      <top/>
      <bottom/>
      <diagonal/>
    </border>
    <border>
      <left/>
      <right/>
      <top/>
      <bottom style="thin">
        <color theme="0"/>
      </bottom>
      <diagonal/>
    </border>
    <border>
      <left style="thin">
        <color indexed="64"/>
      </left>
      <right style="thin">
        <color indexed="64"/>
      </right>
      <top style="thin">
        <color indexed="64"/>
      </top>
      <bottom/>
      <diagonal/>
    </border>
    <border>
      <left/>
      <right/>
      <top style="thin">
        <color rgb="FFD9D9D9"/>
      </top>
      <bottom style="thin">
        <color rgb="FF82859C"/>
      </bottom>
      <diagonal/>
    </border>
    <border>
      <left/>
      <right style="thin">
        <color indexed="64"/>
      </right>
      <top/>
      <bottom style="thin">
        <color indexed="64"/>
      </bottom>
      <diagonal/>
    </border>
  </borders>
  <cellStyleXfs count="17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9" fillId="0" borderId="0"/>
    <xf numFmtId="0" fontId="10" fillId="0" borderId="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10" applyNumberFormat="0" applyAlignment="0" applyProtection="0"/>
    <xf numFmtId="0" fontId="22" fillId="8" borderId="11" applyNumberFormat="0" applyAlignment="0" applyProtection="0"/>
    <xf numFmtId="0" fontId="23" fillId="8" borderId="10" applyNumberFormat="0" applyAlignment="0" applyProtection="0"/>
    <xf numFmtId="0" fontId="24" fillId="0" borderId="12" applyNumberFormat="0" applyFill="0" applyAlignment="0" applyProtection="0"/>
    <xf numFmtId="0" fontId="25" fillId="9" borderId="13" applyNumberFormat="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8" fillId="0" borderId="15" applyNumberFormat="0" applyFill="0" applyAlignment="0" applyProtection="0"/>
    <xf numFmtId="0" fontId="2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0"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0" fillId="0" borderId="0"/>
    <xf numFmtId="43" fontId="9" fillId="0" borderId="0" applyFont="0" applyFill="0" applyBorder="0" applyAlignment="0" applyProtection="0"/>
    <xf numFmtId="0" fontId="10" fillId="0" borderId="0"/>
    <xf numFmtId="43"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28" fillId="0" borderId="0"/>
    <xf numFmtId="0" fontId="29" fillId="0" borderId="0" applyNumberFormat="0" applyFill="0" applyBorder="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Alignment="0" applyProtection="0"/>
    <xf numFmtId="0" fontId="32" fillId="0" borderId="0" applyNumberFormat="0" applyFill="0" applyBorder="0" applyAlignment="0" applyProtection="0"/>
    <xf numFmtId="0" fontId="33" fillId="0" borderId="0"/>
    <xf numFmtId="0" fontId="10" fillId="0" borderId="0"/>
    <xf numFmtId="0" fontId="36" fillId="0" borderId="0"/>
    <xf numFmtId="0" fontId="34" fillId="0" borderId="0"/>
    <xf numFmtId="0" fontId="35" fillId="0" borderId="0"/>
    <xf numFmtId="0" fontId="28" fillId="0" borderId="0"/>
    <xf numFmtId="9" fontId="28" fillId="0" borderId="0" applyFont="0" applyFill="0" applyBorder="0" applyAlignment="0" applyProtection="0"/>
    <xf numFmtId="43" fontId="1" fillId="0" borderId="0" applyFont="0" applyFill="0" applyBorder="0" applyAlignment="0" applyProtection="0"/>
    <xf numFmtId="9" fontId="28" fillId="0" borderId="0" applyFont="0" applyFill="0" applyBorder="0" applyAlignment="0" applyProtection="0"/>
    <xf numFmtId="43" fontId="1" fillId="0" borderId="0" applyFont="0" applyFill="0" applyBorder="0" applyAlignment="0" applyProtection="0"/>
    <xf numFmtId="0" fontId="28" fillId="0" borderId="0"/>
    <xf numFmtId="43" fontId="9" fillId="0" borderId="0" applyFont="0" applyFill="0" applyBorder="0" applyAlignment="0" applyProtection="0"/>
    <xf numFmtId="0" fontId="37" fillId="0" borderId="0"/>
    <xf numFmtId="0" fontId="1" fillId="0" borderId="0"/>
    <xf numFmtId="0" fontId="9" fillId="0" borderId="0"/>
    <xf numFmtId="9" fontId="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44" fontId="9"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39" fillId="0" borderId="0">
      <alignment vertical="center"/>
    </xf>
    <xf numFmtId="44" fontId="40" fillId="0" borderId="0" applyFont="0" applyFill="0" applyBorder="0" applyAlignment="0" applyProtection="0"/>
    <xf numFmtId="0" fontId="41" fillId="0" borderId="0" applyNumberFormat="0" applyFill="0" applyBorder="0" applyAlignment="0" applyProtection="0">
      <alignment vertical="center"/>
    </xf>
    <xf numFmtId="0" fontId="1" fillId="0" borderId="0"/>
    <xf numFmtId="0" fontId="1" fillId="0" borderId="0"/>
    <xf numFmtId="44" fontId="10" fillId="0" borderId="0" applyFont="0" applyFill="0" applyBorder="0" applyAlignment="0" applyProtection="0"/>
    <xf numFmtId="43" fontId="9" fillId="0" borderId="0" applyFont="0" applyFill="0" applyBorder="0" applyAlignment="0" applyProtection="0"/>
    <xf numFmtId="0" fontId="1" fillId="0" borderId="0"/>
    <xf numFmtId="43" fontId="9"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10" fillId="0" borderId="0" applyFont="0" applyFill="0" applyBorder="0" applyAlignment="0" applyProtection="0"/>
    <xf numFmtId="0" fontId="42" fillId="5" borderId="0" applyNumberFormat="0" applyBorder="0" applyAlignment="0" applyProtection="0"/>
    <xf numFmtId="0" fontId="43"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9" fontId="28" fillId="0" borderId="0" applyFont="0" applyFill="0" applyBorder="0" applyAlignment="0" applyProtection="0"/>
    <xf numFmtId="43" fontId="1" fillId="0" borderId="0" applyFont="0" applyFill="0" applyBorder="0" applyAlignment="0" applyProtection="0"/>
    <xf numFmtId="0" fontId="28" fillId="0" borderId="0"/>
    <xf numFmtId="43" fontId="9"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28" fillId="0" borderId="0" applyFont="0" applyFill="0" applyBorder="0" applyAlignment="0" applyProtection="0"/>
    <xf numFmtId="0" fontId="28" fillId="0" borderId="0"/>
    <xf numFmtId="9" fontId="28" fillId="0" borderId="0" applyFont="0" applyFill="0" applyBorder="0" applyAlignment="0" applyProtection="0"/>
    <xf numFmtId="0" fontId="1" fillId="0" borderId="0"/>
    <xf numFmtId="44" fontId="44" fillId="0" borderId="0" applyFont="0" applyFill="0" applyBorder="0" applyAlignment="0" applyProtection="0"/>
    <xf numFmtId="44" fontId="44"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1" fillId="0" borderId="0"/>
    <xf numFmtId="43" fontId="1" fillId="0" borderId="0" applyFont="0" applyFill="0" applyBorder="0" applyAlignment="0" applyProtection="0"/>
    <xf numFmtId="44" fontId="10" fillId="0" borderId="0" applyFont="0" applyFill="0" applyBorder="0" applyAlignment="0" applyProtection="0"/>
    <xf numFmtId="43" fontId="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28" fillId="0" borderId="0" applyFon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9" fontId="28" fillId="0" borderId="0" applyFont="0" applyFill="0" applyBorder="0" applyAlignment="0" applyProtection="0"/>
    <xf numFmtId="0" fontId="1" fillId="10" borderId="14" applyNumberFormat="0" applyFont="0" applyAlignment="0" applyProtection="0"/>
    <xf numFmtId="0" fontId="45"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10" fillId="0" borderId="0" applyFont="0" applyFill="0" applyBorder="0" applyAlignment="0" applyProtection="0"/>
    <xf numFmtId="44" fontId="40" fillId="0" borderId="0" applyFont="0" applyFill="0" applyBorder="0" applyAlignment="0" applyProtection="0"/>
    <xf numFmtId="44"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6" fillId="0" borderId="0" applyNumberFormat="0" applyFill="0" applyBorder="0" applyAlignment="0" applyProtection="0"/>
  </cellStyleXfs>
  <cellXfs count="180">
    <xf numFmtId="0" fontId="0" fillId="0" borderId="0" xfId="0"/>
    <xf numFmtId="0" fontId="0" fillId="2" borderId="0" xfId="0" applyFill="1"/>
    <xf numFmtId="0" fontId="3" fillId="2" borderId="1" xfId="0" applyFont="1" applyFill="1" applyBorder="1"/>
    <xf numFmtId="0" fontId="4" fillId="2" borderId="1" xfId="0" applyFont="1" applyFill="1" applyBorder="1"/>
    <xf numFmtId="0" fontId="5" fillId="3" borderId="3" xfId="0" applyFont="1" applyFill="1" applyBorder="1" applyAlignment="1">
      <alignment horizontal="left" vertical="center" wrapText="1"/>
    </xf>
    <xf numFmtId="164" fontId="6" fillId="3" borderId="3" xfId="1" applyNumberFormat="1" applyFont="1" applyFill="1" applyBorder="1" applyAlignment="1">
      <alignment horizontal="right" vertical="center" wrapText="1"/>
    </xf>
    <xf numFmtId="164" fontId="6" fillId="0" borderId="3" xfId="1" applyNumberFormat="1" applyFont="1" applyBorder="1" applyAlignment="1">
      <alignment horizontal="right" vertical="center" wrapText="1"/>
    </xf>
    <xf numFmtId="0" fontId="11" fillId="3" borderId="3" xfId="0" applyFont="1" applyFill="1" applyBorder="1" applyAlignment="1">
      <alignment horizontal="left" vertical="center" wrapText="1"/>
    </xf>
    <xf numFmtId="164" fontId="12" fillId="3" borderId="3" xfId="1" applyNumberFormat="1" applyFont="1" applyFill="1" applyBorder="1" applyAlignment="1">
      <alignment horizontal="right" vertical="center" wrapText="1"/>
    </xf>
    <xf numFmtId="164" fontId="12" fillId="0" borderId="3" xfId="1" applyNumberFormat="1" applyFont="1" applyBorder="1" applyAlignment="1">
      <alignment horizontal="right"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164" fontId="0" fillId="2" borderId="0" xfId="0" applyNumberFormat="1" applyFill="1"/>
    <xf numFmtId="0" fontId="8" fillId="2" borderId="0" xfId="0" applyFont="1" applyFill="1"/>
    <xf numFmtId="0" fontId="13" fillId="2" borderId="0" xfId="0" applyFont="1" applyFill="1"/>
    <xf numFmtId="17" fontId="11" fillId="3" borderId="3" xfId="0" applyNumberFormat="1" applyFont="1" applyFill="1" applyBorder="1" applyAlignment="1">
      <alignment horizontal="left" vertical="center" wrapText="1"/>
    </xf>
    <xf numFmtId="0" fontId="4" fillId="2" borderId="0" xfId="0" applyFont="1" applyFill="1"/>
    <xf numFmtId="0" fontId="3" fillId="2" borderId="0" xfId="0" applyFont="1" applyFill="1"/>
    <xf numFmtId="0" fontId="8" fillId="0" borderId="0" xfId="0" applyFont="1"/>
    <xf numFmtId="166" fontId="0" fillId="2" borderId="0" xfId="2" applyNumberFormat="1" applyFont="1" applyFill="1"/>
    <xf numFmtId="167" fontId="13" fillId="2" borderId="0" xfId="0" applyNumberFormat="1" applyFont="1" applyFill="1"/>
    <xf numFmtId="43" fontId="13" fillId="2" borderId="0" xfId="0" applyNumberFormat="1" applyFont="1" applyFill="1"/>
    <xf numFmtId="2" fontId="13" fillId="2" borderId="0" xfId="0" applyNumberFormat="1" applyFont="1" applyFill="1"/>
    <xf numFmtId="0" fontId="47" fillId="0" borderId="0" xfId="0" applyFont="1"/>
    <xf numFmtId="0" fontId="13" fillId="0" borderId="0" xfId="0" applyFont="1"/>
    <xf numFmtId="166" fontId="0" fillId="0" borderId="0" xfId="2" applyNumberFormat="1" applyFont="1"/>
    <xf numFmtId="0" fontId="48" fillId="0" borderId="0" xfId="0" applyFont="1"/>
    <xf numFmtId="3" fontId="2" fillId="0" borderId="0" xfId="0" applyNumberFormat="1" applyFont="1"/>
    <xf numFmtId="3" fontId="0" fillId="0" borderId="0" xfId="0" applyNumberFormat="1"/>
    <xf numFmtId="1" fontId="0" fillId="0" borderId="0" xfId="0" applyNumberFormat="1"/>
    <xf numFmtId="1" fontId="2" fillId="0" borderId="0" xfId="0" applyNumberFormat="1" applyFont="1"/>
    <xf numFmtId="0" fontId="9" fillId="0" borderId="0" xfId="0" applyFont="1"/>
    <xf numFmtId="44" fontId="51" fillId="0" borderId="0" xfId="0" applyNumberFormat="1" applyFont="1"/>
    <xf numFmtId="44" fontId="9" fillId="0" borderId="0" xfId="0" applyNumberFormat="1" applyFont="1"/>
    <xf numFmtId="1" fontId="9" fillId="0" borderId="0" xfId="0" applyNumberFormat="1" applyFont="1"/>
    <xf numFmtId="2" fontId="9" fillId="0" borderId="0" xfId="0" applyNumberFormat="1" applyFont="1"/>
    <xf numFmtId="0" fontId="52" fillId="2" borderId="0" xfId="0" applyFont="1" applyFill="1" applyAlignment="1">
      <alignment vertical="center" wrapText="1"/>
    </xf>
    <xf numFmtId="164" fontId="0" fillId="0" borderId="0" xfId="0" applyNumberFormat="1"/>
    <xf numFmtId="164" fontId="7" fillId="3" borderId="4" xfId="1" applyNumberFormat="1" applyFont="1" applyFill="1" applyBorder="1" applyAlignment="1">
      <alignment horizontal="right" vertical="center"/>
    </xf>
    <xf numFmtId="164" fontId="7" fillId="0" borderId="4" xfId="1" applyNumberFormat="1" applyFont="1" applyFill="1" applyBorder="1" applyAlignment="1">
      <alignment horizontal="right" vertical="center"/>
    </xf>
    <xf numFmtId="0" fontId="53" fillId="35" borderId="3" xfId="0" applyFont="1" applyFill="1" applyBorder="1" applyAlignment="1">
      <alignment horizontal="right" vertical="center"/>
    </xf>
    <xf numFmtId="0" fontId="54" fillId="0" borderId="0" xfId="0" applyFont="1" applyAlignment="1">
      <alignment vertical="center"/>
    </xf>
    <xf numFmtId="0" fontId="54" fillId="0" borderId="25" xfId="0" applyFont="1" applyBorder="1" applyAlignment="1">
      <alignment vertical="center"/>
    </xf>
    <xf numFmtId="0" fontId="54" fillId="0" borderId="26" xfId="0" applyFont="1" applyBorder="1" applyAlignment="1">
      <alignment vertical="center"/>
    </xf>
    <xf numFmtId="0" fontId="55" fillId="0" borderId="0" xfId="0" applyFont="1" applyAlignment="1">
      <alignment vertical="center"/>
    </xf>
    <xf numFmtId="0" fontId="56" fillId="0" borderId="0" xfId="0" applyFont="1" applyAlignment="1">
      <alignment vertical="center"/>
    </xf>
    <xf numFmtId="0" fontId="57" fillId="2" borderId="0" xfId="4" applyFont="1" applyFill="1"/>
    <xf numFmtId="0" fontId="57" fillId="0" borderId="0" xfId="0" applyFont="1"/>
    <xf numFmtId="0" fontId="58" fillId="2" borderId="0" xfId="4" applyFont="1" applyFill="1"/>
    <xf numFmtId="9" fontId="58" fillId="2" borderId="0" xfId="2" applyFont="1" applyFill="1"/>
    <xf numFmtId="164" fontId="0" fillId="2" borderId="0" xfId="1" applyNumberFormat="1" applyFont="1" applyFill="1"/>
    <xf numFmtId="0" fontId="57" fillId="2" borderId="0" xfId="0" applyFont="1" applyFill="1"/>
    <xf numFmtId="0" fontId="2" fillId="2" borderId="0" xfId="0" applyFont="1" applyFill="1"/>
    <xf numFmtId="9" fontId="0" fillId="2" borderId="0" xfId="2" applyFont="1" applyFill="1"/>
    <xf numFmtId="0" fontId="29" fillId="2" borderId="20" xfId="53" applyFill="1" applyBorder="1" applyAlignment="1"/>
    <xf numFmtId="0" fontId="11" fillId="2" borderId="17" xfId="0" applyFont="1" applyFill="1" applyBorder="1"/>
    <xf numFmtId="0" fontId="13" fillId="2" borderId="16" xfId="0" applyFont="1" applyFill="1" applyBorder="1" applyAlignment="1">
      <alignment horizontal="center"/>
    </xf>
    <xf numFmtId="0" fontId="13" fillId="2" borderId="27" xfId="0" applyFont="1" applyFill="1" applyBorder="1" applyAlignment="1">
      <alignment horizontal="center"/>
    </xf>
    <xf numFmtId="0" fontId="13" fillId="2" borderId="18" xfId="0" applyFont="1" applyFill="1" applyBorder="1" applyAlignment="1">
      <alignment horizontal="center"/>
    </xf>
    <xf numFmtId="0" fontId="13" fillId="2" borderId="18" xfId="0" applyFont="1" applyFill="1" applyBorder="1"/>
    <xf numFmtId="166" fontId="7" fillId="0" borderId="4" xfId="2" applyNumberFormat="1" applyFont="1" applyFill="1" applyBorder="1" applyAlignment="1">
      <alignment horizontal="right" vertical="center"/>
    </xf>
    <xf numFmtId="0" fontId="9" fillId="2" borderId="1" xfId="4" applyFill="1" applyBorder="1"/>
    <xf numFmtId="0" fontId="13" fillId="2" borderId="19" xfId="0" applyFont="1" applyFill="1" applyBorder="1" applyAlignment="1">
      <alignment horizontal="center"/>
    </xf>
    <xf numFmtId="0" fontId="5" fillId="3" borderId="0" xfId="0" applyFont="1" applyFill="1" applyAlignment="1">
      <alignment horizontal="left" vertical="center" wrapText="1"/>
    </xf>
    <xf numFmtId="168" fontId="0" fillId="2" borderId="0" xfId="0" applyNumberFormat="1" applyFill="1"/>
    <xf numFmtId="10" fontId="0" fillId="2" borderId="0" xfId="0" applyNumberFormat="1" applyFill="1"/>
    <xf numFmtId="0" fontId="11" fillId="3" borderId="21" xfId="0" applyFont="1" applyFill="1" applyBorder="1" applyAlignment="1">
      <alignment horizontal="center" vertical="center" wrapText="1"/>
    </xf>
    <xf numFmtId="0" fontId="59" fillId="2" borderId="0" xfId="0" applyFont="1" applyFill="1"/>
    <xf numFmtId="165" fontId="0" fillId="0" borderId="0" xfId="0" applyNumberFormat="1"/>
    <xf numFmtId="166" fontId="7" fillId="3" borderId="4" xfId="2" applyNumberFormat="1" applyFont="1" applyFill="1" applyBorder="1" applyAlignment="1">
      <alignment horizontal="right" vertical="center"/>
    </xf>
    <xf numFmtId="1" fontId="7" fillId="0" borderId="4" xfId="1" applyNumberFormat="1" applyFont="1" applyFill="1" applyBorder="1" applyAlignment="1">
      <alignment horizontal="right" vertical="center"/>
    </xf>
    <xf numFmtId="1" fontId="7" fillId="3" borderId="4" xfId="1" applyNumberFormat="1" applyFont="1" applyFill="1" applyBorder="1" applyAlignment="1">
      <alignment horizontal="right" vertical="center"/>
    </xf>
    <xf numFmtId="3" fontId="7" fillId="0" borderId="4" xfId="2" applyNumberFormat="1" applyFont="1" applyFill="1" applyBorder="1" applyAlignment="1">
      <alignment horizontal="right" vertical="center"/>
    </xf>
    <xf numFmtId="166" fontId="0" fillId="2" borderId="0" xfId="0" applyNumberFormat="1" applyFill="1"/>
    <xf numFmtId="9" fontId="0" fillId="2" borderId="0" xfId="0" applyNumberFormat="1" applyFill="1"/>
    <xf numFmtId="43" fontId="0" fillId="2" borderId="0" xfId="0" applyNumberFormat="1" applyFill="1"/>
    <xf numFmtId="0" fontId="29" fillId="0" borderId="0" xfId="53" applyFill="1"/>
    <xf numFmtId="3" fontId="6" fillId="0" borderId="3" xfId="1" applyNumberFormat="1" applyFont="1" applyBorder="1" applyAlignment="1">
      <alignment horizontal="right" vertical="center" wrapText="1"/>
    </xf>
    <xf numFmtId="3" fontId="6" fillId="3" borderId="3" xfId="1" applyNumberFormat="1" applyFont="1" applyFill="1" applyBorder="1" applyAlignment="1">
      <alignment horizontal="right" vertical="center" wrapText="1"/>
    </xf>
    <xf numFmtId="0" fontId="0" fillId="2" borderId="0" xfId="0" applyFill="1" applyAlignment="1">
      <alignment horizontal="right"/>
    </xf>
    <xf numFmtId="0" fontId="8" fillId="2" borderId="0" xfId="0" applyFont="1" applyFill="1" applyAlignment="1">
      <alignment horizontal="right"/>
    </xf>
    <xf numFmtId="0" fontId="61" fillId="3" borderId="2" xfId="0" applyFont="1" applyFill="1" applyBorder="1" applyAlignment="1">
      <alignment horizontal="left" vertical="center" wrapText="1"/>
    </xf>
    <xf numFmtId="0" fontId="61" fillId="0" borderId="2" xfId="0" applyFont="1" applyBorder="1" applyAlignment="1">
      <alignment horizontal="left" vertical="center" wrapText="1"/>
    </xf>
    <xf numFmtId="0" fontId="61" fillId="3" borderId="0" xfId="0" applyFont="1" applyFill="1" applyAlignment="1">
      <alignment horizontal="left" vertical="center" wrapText="1"/>
    </xf>
    <xf numFmtId="164" fontId="63" fillId="0" borderId="3" xfId="1" applyNumberFormat="1" applyFont="1" applyBorder="1" applyAlignment="1">
      <alignment horizontal="right" vertical="center" wrapText="1"/>
    </xf>
    <xf numFmtId="164" fontId="63" fillId="3" borderId="3" xfId="1" applyNumberFormat="1" applyFont="1" applyFill="1" applyBorder="1" applyAlignment="1">
      <alignment horizontal="right" vertical="center" wrapText="1"/>
    </xf>
    <xf numFmtId="0" fontId="61" fillId="3" borderId="3" xfId="0" applyFont="1" applyFill="1" applyBorder="1" applyAlignment="1">
      <alignment horizontal="left" vertical="center" wrapText="1"/>
    </xf>
    <xf numFmtId="3" fontId="7" fillId="3" borderId="4" xfId="2" applyNumberFormat="1" applyFont="1" applyFill="1" applyBorder="1" applyAlignment="1">
      <alignment horizontal="right" vertical="center"/>
    </xf>
    <xf numFmtId="3" fontId="7" fillId="0" borderId="4" xfId="2" applyNumberFormat="1" applyFont="1" applyBorder="1" applyAlignment="1">
      <alignment horizontal="right" vertical="center"/>
    </xf>
    <xf numFmtId="2" fontId="7" fillId="0" borderId="4" xfId="3" applyNumberFormat="1" applyFont="1" applyBorder="1" applyAlignment="1">
      <alignment horizontal="right" vertical="center"/>
    </xf>
    <xf numFmtId="2" fontId="7" fillId="3" borderId="4" xfId="3" applyNumberFormat="1" applyFont="1" applyFill="1" applyBorder="1" applyAlignment="1">
      <alignment horizontal="right" vertical="center"/>
    </xf>
    <xf numFmtId="0" fontId="0" fillId="0" borderId="0" xfId="0" applyFill="1"/>
    <xf numFmtId="0" fontId="29" fillId="2" borderId="0" xfId="53" applyFill="1"/>
    <xf numFmtId="0" fontId="65" fillId="0" borderId="0" xfId="0" applyFont="1" applyAlignment="1">
      <alignment vertical="center"/>
    </xf>
    <xf numFmtId="0" fontId="65" fillId="2" borderId="0" xfId="0" applyFont="1" applyFill="1" applyAlignment="1">
      <alignment vertical="center"/>
    </xf>
    <xf numFmtId="0" fontId="29" fillId="2" borderId="29" xfId="53" applyFill="1" applyBorder="1"/>
    <xf numFmtId="17" fontId="61" fillId="3" borderId="3" xfId="0" applyNumberFormat="1" applyFont="1" applyFill="1" applyBorder="1" applyAlignment="1">
      <alignment horizontal="left" vertical="center" wrapText="1"/>
    </xf>
    <xf numFmtId="0" fontId="4" fillId="0" borderId="0" xfId="0" applyFont="1"/>
    <xf numFmtId="0" fontId="62" fillId="0" borderId="0" xfId="0" applyFont="1"/>
    <xf numFmtId="166" fontId="4" fillId="0" borderId="0" xfId="2" applyNumberFormat="1" applyFont="1"/>
    <xf numFmtId="165" fontId="6" fillId="0" borderId="3" xfId="1" applyNumberFormat="1" applyFont="1" applyBorder="1" applyAlignment="1">
      <alignment horizontal="right" vertical="center" wrapText="1"/>
    </xf>
    <xf numFmtId="165" fontId="6" fillId="3" borderId="3" xfId="1" applyNumberFormat="1" applyFont="1" applyFill="1" applyBorder="1" applyAlignment="1">
      <alignment horizontal="right" vertical="center" wrapText="1"/>
    </xf>
    <xf numFmtId="0" fontId="7" fillId="2" borderId="0" xfId="0" applyFont="1" applyFill="1"/>
    <xf numFmtId="17" fontId="61" fillId="3" borderId="3" xfId="0" applyNumberFormat="1" applyFont="1" applyFill="1" applyBorder="1" applyAlignment="1">
      <alignment horizontal="center" vertical="center" wrapText="1"/>
    </xf>
    <xf numFmtId="0" fontId="62" fillId="2" borderId="0" xfId="0" applyFont="1" applyFill="1"/>
    <xf numFmtId="43" fontId="6" fillId="0" borderId="3" xfId="1" applyFont="1" applyBorder="1" applyAlignment="1">
      <alignment horizontal="right" vertical="center" wrapText="1"/>
    </xf>
    <xf numFmtId="2" fontId="6" fillId="0" borderId="3" xfId="1" applyNumberFormat="1" applyFont="1" applyBorder="1" applyAlignment="1">
      <alignment horizontal="center" vertical="center" wrapText="1"/>
    </xf>
    <xf numFmtId="166" fontId="6" fillId="0" borderId="3" xfId="1" applyNumberFormat="1" applyFont="1" applyBorder="1" applyAlignment="1">
      <alignment horizontal="center" vertical="center" wrapText="1"/>
    </xf>
    <xf numFmtId="0" fontId="68" fillId="0" borderId="0" xfId="0" applyFont="1"/>
    <xf numFmtId="43" fontId="6" fillId="0" borderId="21" xfId="1" applyFont="1" applyBorder="1" applyAlignment="1">
      <alignment horizontal="right" vertical="center" wrapText="1"/>
    </xf>
    <xf numFmtId="43" fontId="6" fillId="0" borderId="0" xfId="1" applyFont="1" applyFill="1" applyBorder="1" applyAlignment="1">
      <alignment horizontal="right" vertical="center" wrapText="1"/>
    </xf>
    <xf numFmtId="43" fontId="6" fillId="0" borderId="22" xfId="1" applyFont="1" applyBorder="1" applyAlignment="1">
      <alignment horizontal="right" vertical="center" wrapText="1"/>
    </xf>
    <xf numFmtId="0" fontId="61" fillId="3" borderId="2" xfId="0" applyFont="1" applyFill="1" applyBorder="1" applyAlignment="1">
      <alignment horizontal="center" vertical="center" wrapText="1"/>
    </xf>
    <xf numFmtId="0" fontId="61" fillId="3" borderId="5" xfId="0" applyFont="1" applyFill="1" applyBorder="1" applyAlignment="1">
      <alignment horizontal="center" vertical="center" wrapText="1"/>
    </xf>
    <xf numFmtId="0" fontId="61" fillId="0" borderId="2" xfId="0" applyFont="1" applyBorder="1" applyAlignment="1">
      <alignment horizontal="center" vertical="center" wrapText="1"/>
    </xf>
    <xf numFmtId="0" fontId="69" fillId="35" borderId="2" xfId="0" applyFont="1" applyFill="1" applyBorder="1" applyAlignment="1">
      <alignment horizontal="center" vertical="center" wrapText="1"/>
    </xf>
    <xf numFmtId="0" fontId="69" fillId="0" borderId="2" xfId="0" applyFont="1" applyBorder="1" applyAlignment="1">
      <alignment horizontal="center" vertical="center" wrapText="1"/>
    </xf>
    <xf numFmtId="0" fontId="61" fillId="3" borderId="3" xfId="0" applyFont="1" applyFill="1" applyBorder="1" applyAlignment="1">
      <alignment horizontal="center" vertical="center" wrapText="1"/>
    </xf>
    <xf numFmtId="0" fontId="61" fillId="3" borderId="6" xfId="0" applyFont="1" applyFill="1" applyBorder="1" applyAlignment="1">
      <alignment horizontal="center" vertical="center" wrapText="1"/>
    </xf>
    <xf numFmtId="166" fontId="4" fillId="2" borderId="0" xfId="2" applyNumberFormat="1" applyFont="1" applyFill="1"/>
    <xf numFmtId="43" fontId="6" fillId="0" borderId="3" xfId="1" applyFont="1" applyBorder="1" applyAlignment="1">
      <alignment horizontal="center" vertical="center" wrapText="1"/>
    </xf>
    <xf numFmtId="43" fontId="6" fillId="3" borderId="3" xfId="1" applyFont="1" applyFill="1" applyBorder="1" applyAlignment="1">
      <alignment horizontal="right" vertical="center" wrapText="1"/>
    </xf>
    <xf numFmtId="0" fontId="68" fillId="2" borderId="0" xfId="0" applyFont="1" applyFill="1"/>
    <xf numFmtId="43" fontId="6" fillId="36" borderId="3" xfId="1" applyFont="1" applyFill="1" applyBorder="1" applyAlignment="1">
      <alignment horizontal="right" vertical="center" wrapText="1"/>
    </xf>
    <xf numFmtId="43" fontId="6" fillId="0" borderId="3" xfId="1" applyFont="1" applyFill="1" applyBorder="1" applyAlignment="1">
      <alignment horizontal="center" vertical="center" wrapText="1"/>
    </xf>
    <xf numFmtId="166" fontId="6" fillId="0" borderId="3" xfId="0" applyNumberFormat="1" applyFont="1" applyBorder="1" applyAlignment="1">
      <alignment horizontal="center" vertical="center" wrapText="1"/>
    </xf>
    <xf numFmtId="166" fontId="6" fillId="35" borderId="3" xfId="0" applyNumberFormat="1" applyFont="1" applyFill="1" applyBorder="1" applyAlignment="1">
      <alignment horizontal="center" vertical="center" wrapText="1"/>
    </xf>
    <xf numFmtId="43" fontId="6" fillId="0" borderId="3" xfId="0" applyNumberFormat="1" applyFont="1" applyBorder="1" applyAlignment="1">
      <alignment horizontal="center" vertical="center" wrapText="1"/>
    </xf>
    <xf numFmtId="2" fontId="68" fillId="0" borderId="0" xfId="0" applyNumberFormat="1" applyFont="1"/>
    <xf numFmtId="2" fontId="6" fillId="0" borderId="22" xfId="0" applyNumberFormat="1" applyFont="1" applyBorder="1" applyAlignment="1">
      <alignment wrapText="1"/>
    </xf>
    <xf numFmtId="2" fontId="6" fillId="35" borderId="22" xfId="0" applyNumberFormat="1" applyFont="1" applyFill="1" applyBorder="1" applyAlignment="1">
      <alignment wrapText="1"/>
    </xf>
    <xf numFmtId="0" fontId="70" fillId="0" borderId="23" xfId="3" applyFont="1" applyFill="1" applyBorder="1" applyAlignment="1">
      <alignment vertical="center" wrapText="1"/>
    </xf>
    <xf numFmtId="0" fontId="69" fillId="35" borderId="2" xfId="0" applyFont="1" applyFill="1" applyBorder="1" applyAlignment="1">
      <alignment wrapText="1"/>
    </xf>
    <xf numFmtId="0" fontId="69" fillId="0" borderId="2" xfId="0" applyFont="1" applyFill="1" applyBorder="1" applyAlignment="1">
      <alignment wrapText="1"/>
    </xf>
    <xf numFmtId="0" fontId="70" fillId="2" borderId="24" xfId="3" applyFont="1" applyFill="1" applyBorder="1" applyAlignment="1">
      <alignment horizontal="right" vertical="center" wrapText="1"/>
    </xf>
    <xf numFmtId="0" fontId="70" fillId="3" borderId="24" xfId="3" applyFont="1" applyFill="1" applyBorder="1" applyAlignment="1">
      <alignment horizontal="right" vertical="center" wrapText="1"/>
    </xf>
    <xf numFmtId="0" fontId="69" fillId="35" borderId="3" xfId="0" applyFont="1" applyFill="1" applyBorder="1" applyAlignment="1">
      <alignment wrapText="1"/>
    </xf>
    <xf numFmtId="0" fontId="69" fillId="35" borderId="22" xfId="0" applyFont="1" applyFill="1" applyBorder="1" applyAlignment="1">
      <alignment wrapText="1"/>
    </xf>
    <xf numFmtId="17" fontId="61" fillId="0" borderId="2" xfId="0" applyNumberFormat="1" applyFont="1" applyBorder="1" applyAlignment="1">
      <alignment horizontal="center" vertical="center" wrapText="1"/>
    </xf>
    <xf numFmtId="17" fontId="61" fillId="3" borderId="2" xfId="0" applyNumberFormat="1" applyFont="1" applyFill="1" applyBorder="1" applyAlignment="1">
      <alignment horizontal="center" vertical="center" wrapText="1"/>
    </xf>
    <xf numFmtId="3" fontId="7" fillId="0" borderId="0" xfId="0" applyNumberFormat="1" applyFont="1" applyAlignment="1">
      <alignment horizontal="right" vertical="center" wrapText="1"/>
    </xf>
    <xf numFmtId="3" fontId="7" fillId="3" borderId="0" xfId="0" applyNumberFormat="1" applyFont="1" applyFill="1" applyAlignment="1">
      <alignment horizontal="right" vertical="center" wrapText="1"/>
    </xf>
    <xf numFmtId="164" fontId="71" fillId="3" borderId="3" xfId="1" applyNumberFormat="1" applyFont="1" applyFill="1" applyBorder="1" applyAlignment="1">
      <alignment horizontal="right" vertical="center" wrapText="1"/>
    </xf>
    <xf numFmtId="10" fontId="72" fillId="0" borderId="3" xfId="2" applyNumberFormat="1" applyFont="1" applyBorder="1" applyAlignment="1">
      <alignment horizontal="center" vertical="center" wrapText="1"/>
    </xf>
    <xf numFmtId="10" fontId="72" fillId="3" borderId="3" xfId="2" applyNumberFormat="1" applyFont="1" applyFill="1" applyBorder="1" applyAlignment="1">
      <alignment horizontal="center" vertical="center" wrapText="1"/>
    </xf>
    <xf numFmtId="10" fontId="73" fillId="3" borderId="3" xfId="2" applyNumberFormat="1" applyFont="1" applyFill="1" applyBorder="1" applyAlignment="1">
      <alignment horizontal="center" vertical="center" wrapText="1"/>
    </xf>
    <xf numFmtId="10" fontId="72" fillId="0" borderId="21" xfId="2" applyNumberFormat="1" applyFont="1" applyBorder="1" applyAlignment="1">
      <alignment horizontal="center" vertical="center" wrapText="1"/>
    </xf>
    <xf numFmtId="10" fontId="72" fillId="3" borderId="21" xfId="2" applyNumberFormat="1" applyFont="1" applyFill="1" applyBorder="1" applyAlignment="1">
      <alignment horizontal="center" vertical="center" wrapText="1"/>
    </xf>
    <xf numFmtId="10" fontId="73" fillId="3" borderId="21" xfId="2" applyNumberFormat="1" applyFont="1" applyFill="1" applyBorder="1" applyAlignment="1">
      <alignment horizontal="center" vertical="center" wrapText="1"/>
    </xf>
    <xf numFmtId="10" fontId="72" fillId="0" borderId="28" xfId="2" applyNumberFormat="1" applyFont="1" applyBorder="1" applyAlignment="1">
      <alignment horizontal="center" vertical="center" wrapText="1"/>
    </xf>
    <xf numFmtId="9" fontId="74" fillId="0" borderId="2" xfId="0" applyNumberFormat="1" applyFont="1" applyBorder="1" applyAlignment="1">
      <alignment horizontal="center" vertical="center" wrapText="1"/>
    </xf>
    <xf numFmtId="9" fontId="74" fillId="3" borderId="2" xfId="0" applyNumberFormat="1" applyFont="1" applyFill="1" applyBorder="1" applyAlignment="1">
      <alignment horizontal="center" vertical="center" wrapText="1"/>
    </xf>
    <xf numFmtId="169" fontId="74" fillId="0" borderId="2" xfId="0" applyNumberFormat="1" applyFont="1" applyBorder="1" applyAlignment="1">
      <alignment horizontal="center" vertical="center" wrapText="1"/>
    </xf>
    <xf numFmtId="169" fontId="74" fillId="3" borderId="2" xfId="0" applyNumberFormat="1" applyFont="1" applyFill="1" applyBorder="1" applyAlignment="1">
      <alignment horizontal="center" vertical="center" wrapText="1"/>
    </xf>
    <xf numFmtId="0" fontId="61" fillId="3" borderId="21" xfId="0" applyFont="1" applyFill="1" applyBorder="1" applyAlignment="1">
      <alignment horizontal="center" vertical="center" wrapText="1"/>
    </xf>
    <xf numFmtId="169" fontId="72" fillId="0" borderId="3" xfId="2" applyNumberFormat="1" applyFont="1" applyBorder="1" applyAlignment="1">
      <alignment horizontal="center" vertical="center" wrapText="1"/>
    </xf>
    <xf numFmtId="169" fontId="72" fillId="3" borderId="3" xfId="2" applyNumberFormat="1" applyFont="1" applyFill="1" applyBorder="1" applyAlignment="1">
      <alignment horizontal="center" vertical="center" wrapText="1"/>
    </xf>
    <xf numFmtId="169" fontId="73" fillId="3" borderId="3" xfId="2" applyNumberFormat="1" applyFont="1" applyFill="1" applyBorder="1" applyAlignment="1">
      <alignment horizontal="center" vertical="center" wrapText="1"/>
    </xf>
    <xf numFmtId="169" fontId="72" fillId="0" borderId="21" xfId="2" applyNumberFormat="1" applyFont="1" applyBorder="1" applyAlignment="1">
      <alignment horizontal="center" vertical="center" wrapText="1"/>
    </xf>
    <xf numFmtId="169" fontId="72" fillId="3" borderId="21" xfId="2" applyNumberFormat="1" applyFont="1" applyFill="1" applyBorder="1" applyAlignment="1">
      <alignment horizontal="center" vertical="center" wrapText="1"/>
    </xf>
    <xf numFmtId="169" fontId="73" fillId="3" borderId="21" xfId="2" applyNumberFormat="1" applyFont="1" applyFill="1" applyBorder="1" applyAlignment="1">
      <alignment horizontal="center" vertical="center" wrapText="1"/>
    </xf>
    <xf numFmtId="169" fontId="72" fillId="0" borderId="28" xfId="2" applyNumberFormat="1" applyFont="1" applyBorder="1" applyAlignment="1">
      <alignment horizontal="center" vertical="center" wrapText="1"/>
    </xf>
    <xf numFmtId="0" fontId="70" fillId="3" borderId="4" xfId="3" applyFont="1" applyFill="1" applyBorder="1" applyAlignment="1">
      <alignment horizontal="left"/>
    </xf>
    <xf numFmtId="164" fontId="72" fillId="0" borderId="3" xfId="1" applyNumberFormat="1" applyFont="1" applyBorder="1" applyAlignment="1">
      <alignment horizontal="right" vertical="center" wrapText="1"/>
    </xf>
    <xf numFmtId="164" fontId="72" fillId="3" borderId="3" xfId="1" applyNumberFormat="1" applyFont="1" applyFill="1" applyBorder="1" applyAlignment="1">
      <alignment horizontal="right" vertical="center" wrapText="1"/>
    </xf>
    <xf numFmtId="0" fontId="75" fillId="0" borderId="0" xfId="0" applyFont="1"/>
    <xf numFmtId="0" fontId="64" fillId="0" borderId="0" xfId="0" applyFont="1" applyAlignment="1">
      <alignment horizontal="right" vertical="center"/>
    </xf>
    <xf numFmtId="0" fontId="62" fillId="0" borderId="0" xfId="0" applyFont="1" applyFill="1"/>
    <xf numFmtId="0" fontId="61" fillId="0" borderId="0" xfId="0" applyFont="1"/>
    <xf numFmtId="0" fontId="76" fillId="0" borderId="3" xfId="0" applyFont="1" applyBorder="1" applyAlignment="1">
      <alignment wrapText="1"/>
    </xf>
    <xf numFmtId="0" fontId="76" fillId="35" borderId="3" xfId="0" applyFont="1" applyFill="1" applyBorder="1" applyAlignment="1">
      <alignment wrapText="1"/>
    </xf>
    <xf numFmtId="166" fontId="53" fillId="35" borderId="3" xfId="0" applyNumberFormat="1" applyFont="1" applyFill="1" applyBorder="1" applyAlignment="1">
      <alignment horizontal="center" vertical="center" wrapText="1"/>
    </xf>
    <xf numFmtId="43" fontId="53" fillId="35" borderId="3" xfId="0" applyNumberFormat="1" applyFont="1" applyFill="1" applyBorder="1" applyAlignment="1">
      <alignment horizontal="center" vertical="center" wrapText="1"/>
    </xf>
    <xf numFmtId="2" fontId="7" fillId="3" borderId="3" xfId="0" applyNumberFormat="1" applyFont="1" applyFill="1" applyBorder="1" applyAlignment="1">
      <alignment horizontal="center" vertical="center" wrapText="1"/>
    </xf>
    <xf numFmtId="166" fontId="7" fillId="3" borderId="3" xfId="0" applyNumberFormat="1" applyFont="1" applyFill="1" applyBorder="1" applyAlignment="1">
      <alignment horizontal="center" vertical="center" wrapText="1"/>
    </xf>
    <xf numFmtId="0" fontId="3" fillId="0" borderId="1" xfId="0" applyFont="1" applyBorder="1" applyAlignment="1">
      <alignment horizontal="left"/>
    </xf>
    <xf numFmtId="0" fontId="61" fillId="3" borderId="2" xfId="0" applyFont="1" applyFill="1" applyBorder="1" applyAlignment="1">
      <alignment horizontal="center" vertical="center"/>
    </xf>
    <xf numFmtId="0" fontId="49" fillId="0" borderId="1" xfId="5" applyFont="1" applyBorder="1" applyAlignment="1">
      <alignment horizontal="left"/>
    </xf>
    <xf numFmtId="0" fontId="3" fillId="2" borderId="1" xfId="46" applyFont="1" applyFill="1" applyBorder="1" applyAlignment="1">
      <alignment horizontal="left" indent="1"/>
    </xf>
    <xf numFmtId="0" fontId="50" fillId="2" borderId="1" xfId="46" applyFont="1" applyFill="1" applyBorder="1" applyAlignment="1">
      <alignment horizontal="left" indent="1"/>
    </xf>
  </cellXfs>
  <cellStyles count="175">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Bad 2" xfId="103" xr:uid="{724273C8-48EC-4CD8-8DF9-655311A19255}"/>
    <cellStyle name="Calculation" xfId="11" builtinId="22" customBuiltin="1"/>
    <cellStyle name="Check Cell" xfId="13" builtinId="23" customBuiltin="1"/>
    <cellStyle name="Comma" xfId="1" builtinId="3"/>
    <cellStyle name="Comma 10" xfId="47" xr:uid="{A4ABE014-4F25-4098-AF9F-FFD24B3C153E}"/>
    <cellStyle name="Comma 11" xfId="123" xr:uid="{E76418D6-568E-4907-875E-8372634CC6F1}"/>
    <cellStyle name="Comma 11 2" xfId="168" xr:uid="{B526AA31-29E6-413F-A919-C3416458D0D3}"/>
    <cellStyle name="Comma 12" xfId="50" xr:uid="{57725FB2-D6C3-478E-9A09-F603228B4B5E}"/>
    <cellStyle name="Comma 12 2" xfId="129" xr:uid="{80C73811-D69C-41EC-9777-C688DCCC8243}"/>
    <cellStyle name="Comma 13" xfId="147" xr:uid="{3D4DCC2A-05B5-47F5-A3A5-71F221FC093A}"/>
    <cellStyle name="Comma 14" xfId="42" xr:uid="{64B17A17-DE87-4B19-9D74-F00277702DBF}"/>
    <cellStyle name="Comma 2" xfId="69" xr:uid="{92C76975-5C72-4B09-8DCF-49CA892B1BAC}"/>
    <cellStyle name="Comma 2 2" xfId="49" xr:uid="{28E71923-FDC1-4100-A723-A4E4C1862347}"/>
    <cellStyle name="Comma 2 2 2" xfId="80" xr:uid="{921347E8-3FEC-4DB7-9129-4131019B7838}"/>
    <cellStyle name="Comma 2 2 3" xfId="151" xr:uid="{CD3D3402-2023-4EB7-92C4-393A6B058601}"/>
    <cellStyle name="Comma 2 3" xfId="94" xr:uid="{863FB6AB-C0F0-416D-90CD-4696842FE4FB}"/>
    <cellStyle name="Comma 2 3 2" xfId="125" xr:uid="{E93B93FF-77ED-40E6-A0BE-E1985022C662}"/>
    <cellStyle name="Comma 2 3 2 2" xfId="169" xr:uid="{71B0A960-CE16-4E06-807B-0C946A80B7DF}"/>
    <cellStyle name="Comma 2 3 3" xfId="157" xr:uid="{60182A90-AA4B-4093-A680-61FB83914C0D}"/>
    <cellStyle name="Comma 2 4" xfId="107" xr:uid="{5FFFC4A3-CCED-41D1-A81F-CC4B1A1BF64E}"/>
    <cellStyle name="Comma 2 4 2" xfId="161" xr:uid="{FEA64670-A610-4456-B7A1-27E81DEC9FA3}"/>
    <cellStyle name="Comma 2 5" xfId="133" xr:uid="{FAE76D37-9749-4F2B-A019-5737C6BB0F28}"/>
    <cellStyle name="Comma 2 5 2" xfId="172" xr:uid="{9179251C-2EB0-485D-BB64-B2EC5B2FF327}"/>
    <cellStyle name="Comma 2 6" xfId="146" xr:uid="{6FA4B783-7D62-45DB-AC19-85AE82C852E9}"/>
    <cellStyle name="Comma 2 6 2" xfId="173" xr:uid="{A02B79D0-35F4-45CB-A1FA-0A965970A7FA}"/>
    <cellStyle name="Comma 2 7" xfId="148" xr:uid="{0A8CC35F-CB68-4133-AFBC-2EA99C0E31BB}"/>
    <cellStyle name="Comma 3" xfId="71" xr:uid="{5B32E3CD-6A67-40CC-853A-442599A69ACA}"/>
    <cellStyle name="Comma 3 2" xfId="92" xr:uid="{8612B652-E128-4CEA-8DEE-F5573D6CFC5F}"/>
    <cellStyle name="Comma 3 2 2" xfId="113" xr:uid="{6F4C88AE-D9A0-4340-A108-BDA77EB15A73}"/>
    <cellStyle name="Comma 3 2 2 2" xfId="164" xr:uid="{8C4B9314-8320-452A-ABCC-1606F6DC9A7F}"/>
    <cellStyle name="Comma 3 2 3" xfId="156" xr:uid="{FBC1483E-EB32-4594-ADAE-FA4D6CB4BEAD}"/>
    <cellStyle name="Comma 3 3" xfId="109" xr:uid="{944CDD03-C3AB-4C3C-917C-930B8212867E}"/>
    <cellStyle name="Comma 3 3 2" xfId="162" xr:uid="{B047B3DC-C828-40D2-BDE7-B13C7C7057FC}"/>
    <cellStyle name="Comma 3 4" xfId="149" xr:uid="{9A33B317-86A1-4569-BF07-67AF4FE61A15}"/>
    <cellStyle name="Comma 4" xfId="73" xr:uid="{C948755E-2CD6-47B4-BC55-9F04F3BE8FD5}"/>
    <cellStyle name="Comma 4 2" xfId="111" xr:uid="{2D5E797E-0A43-4BAC-AAAC-0B799B77DE5A}"/>
    <cellStyle name="Comma 4 2 2" xfId="163" xr:uid="{0539CC68-5814-4322-BC17-40A365CA9434}"/>
    <cellStyle name="Comma 4 3" xfId="150" xr:uid="{1698947D-E3A7-4A33-A6D6-715808714E35}"/>
    <cellStyle name="Comma 5" xfId="84" xr:uid="{194E90B4-2977-4ECA-9C39-8143815E80AE}"/>
    <cellStyle name="Comma 5 2" xfId="116" xr:uid="{7097F3F8-035A-4F02-8289-3B36918B7D4B}"/>
    <cellStyle name="Comma 5 2 2" xfId="165" xr:uid="{B444A3AE-64AF-4FB2-A241-8F5E639C54C9}"/>
    <cellStyle name="Comma 5 3" xfId="153" xr:uid="{5F0C3C12-49E0-4CAB-904F-C23E289EA8A7}"/>
    <cellStyle name="Comma 6" xfId="95" xr:uid="{3BADF084-D21D-49C2-8AF7-15393ABFBD71}"/>
    <cellStyle name="Comma 6 2" xfId="158" xr:uid="{F8C69BDF-FA67-4A0F-8AE5-1CFC18AF49C6}"/>
    <cellStyle name="Comma 7" xfId="106" xr:uid="{DF93A33C-9BC9-4202-AD29-E352805C5BED}"/>
    <cellStyle name="Comma 7 2" xfId="160" xr:uid="{0C544F00-69A7-4EB5-B848-C09366D118C2}"/>
    <cellStyle name="Comma 8" xfId="127" xr:uid="{A154BC2A-74E6-4709-B76A-2B5127211B6C}"/>
    <cellStyle name="Comma 8 2" xfId="170" xr:uid="{F1574BDA-C9F7-4497-86EC-6CBFC378F482}"/>
    <cellStyle name="Comma 9" xfId="131" xr:uid="{0349BA0B-8BFF-42B9-AB16-8277A0917304}"/>
    <cellStyle name="Comma 9 2" xfId="171" xr:uid="{0CD2E5A2-2AFD-4DF3-B5F1-51554A0DD188}"/>
    <cellStyle name="Currency 2" xfId="83" xr:uid="{2DD3B95D-F090-4B49-AE17-17C2F2D2737F}"/>
    <cellStyle name="Currency 2 2" xfId="87" xr:uid="{63B1A4C4-EF60-40C4-BA8D-F440DD8AA5B2}"/>
    <cellStyle name="Currency 2 2 2" xfId="154" xr:uid="{7279C992-6D5D-47EE-B322-8F18EF7100BC}"/>
    <cellStyle name="Currency 2 3" xfId="121" xr:uid="{A0EB4032-16DA-4E95-977E-2A63792F1136}"/>
    <cellStyle name="Currency 2 3 2" xfId="167" xr:uid="{43DB1EE6-15E5-4625-884E-FA9354ED9BF8}"/>
    <cellStyle name="Currency 2 4" xfId="152" xr:uid="{74B45C45-EAA9-4A7B-BDA2-B53992B3DA6F}"/>
    <cellStyle name="Currency 3" xfId="91" xr:uid="{D022C7AF-B5CC-4B27-8B24-7570257B796C}"/>
    <cellStyle name="Currency 3 2" xfId="155" xr:uid="{7465BAF8-BF6B-4C8C-8AA2-87FB432E4E7A}"/>
    <cellStyle name="Currency 4" xfId="120" xr:uid="{5936F050-D7DE-4524-AA01-98665B8706DC}"/>
    <cellStyle name="Currency 4 2" xfId="166" xr:uid="{4AD546EF-9F0E-4C42-A87C-EF21FA4A8608}"/>
    <cellStyle name="Currency 5" xfId="102" xr:uid="{4288350B-27E7-410D-8570-36CB69CB4E18}"/>
    <cellStyle name="Currency 5 2" xfId="128" xr:uid="{A571AF59-F75E-4EE9-B382-F5A4DF563CF9}"/>
    <cellStyle name="Currency 6" xfId="159" xr:uid="{C963B6AE-B4C5-435F-A6D1-8D415303F8F1}"/>
    <cellStyle name="Explanatory Text" xfId="15" builtinId="53" customBuiltin="1"/>
    <cellStyle name="Good" xfId="6" builtinId="26" customBuiltin="1"/>
    <cellStyle name="Heading 1 2" xfId="78" xr:uid="{0276CBA2-306F-45C9-9E8A-BB7A6209B152}"/>
    <cellStyle name="Heading 1 3" xfId="136" xr:uid="{943851E8-2442-43D7-A9E4-9E8544554198}"/>
    <cellStyle name="Heading 1 4" xfId="55" xr:uid="{10BD87DA-FFA8-472F-B241-831A876394D2}"/>
    <cellStyle name="Heading 2 2" xfId="137" xr:uid="{46E49378-BEE9-4ED3-96B9-91916BDF2EFD}"/>
    <cellStyle name="Heading 2 3" xfId="56" xr:uid="{2F085CA0-7CE3-4748-AF46-5D17E8C393D8}"/>
    <cellStyle name="Heading 3 2" xfId="138" xr:uid="{822E4BA5-01F6-4900-98D8-20E4A7113291}"/>
    <cellStyle name="Heading 3 3" xfId="57" xr:uid="{59A3BA29-4BDF-41B5-A85E-1555755ADA01}"/>
    <cellStyle name="Heading 4 2" xfId="139" xr:uid="{79CC0E8A-33BB-4247-9565-094455E87DF4}"/>
    <cellStyle name="Heading 4 3" xfId="58" xr:uid="{B11B7905-C519-4CC0-8451-4BE80C5F3754}"/>
    <cellStyle name="Hyperlink" xfId="53" builtinId="8" customBuiltin="1"/>
    <cellStyle name="Hyperlink 2" xfId="88" xr:uid="{7234A782-74CF-491A-A746-787CB009109B}"/>
    <cellStyle name="Hyperlink 3" xfId="174" xr:uid="{A2B4FA4B-D209-4D9F-9343-FEE0E34A72E4}"/>
    <cellStyle name="imo Body Text" xfId="64" xr:uid="{2509B6B5-A9D6-467C-AFB3-19B58D02CDB6}"/>
    <cellStyle name="imo Heading 1" xfId="59" xr:uid="{082C16DB-E16F-4AC4-94BB-977AF62DF83D}"/>
    <cellStyle name="imo Heading 1 2" xfId="79" xr:uid="{7E2E51EF-659C-4821-AEE9-8DDFC5EB223F}"/>
    <cellStyle name="imo Heading 2" xfId="60" xr:uid="{9163227A-A941-4EFE-9EFC-944AA6D132DD}"/>
    <cellStyle name="imo Heading 3" xfId="61" xr:uid="{1FC6B00F-EDB8-46D7-82B1-9DBF2351DE01}"/>
    <cellStyle name="imo Heading 4" xfId="62" xr:uid="{11D6CEF0-445C-460F-90C6-D2552DCE32BF}"/>
    <cellStyle name="imo Subtitle" xfId="66" xr:uid="{B16FF6E0-DA34-4F74-8500-37EDBBF8879C}"/>
    <cellStyle name="imo Table Text" xfId="63" xr:uid="{27C23DE3-C3FD-4F68-8E7A-E740B9486B9B}"/>
    <cellStyle name="imo Title" xfId="65" xr:uid="{5E5F1849-BC75-4C6F-AE64-C8AEF24AA0BF}"/>
    <cellStyle name="Input" xfId="9" builtinId="20" customBuiltin="1"/>
    <cellStyle name="Linked Cell" xfId="12" builtinId="24" customBuiltin="1"/>
    <cellStyle name="Neutral" xfId="8" builtinId="28" customBuiltin="1"/>
    <cellStyle name="Normal" xfId="0" builtinId="0"/>
    <cellStyle name="Normal 10" xfId="119" xr:uid="{C71E9BBD-43DB-4976-896C-30380A97C31B}"/>
    <cellStyle name="Normal 11" xfId="126" xr:uid="{A953888F-FD6E-4E3C-ABA1-9C3D28F33AC9}"/>
    <cellStyle name="Normal 12" xfId="130" xr:uid="{D826B78E-DD30-4475-BACD-058C4D39148E}"/>
    <cellStyle name="Normal 125" xfId="142" xr:uid="{8AC24A2D-52F4-416E-A7BA-F03E55596893}"/>
    <cellStyle name="Normal 13" xfId="43" xr:uid="{C7F1B316-E20C-43D9-B057-7F246A12E1FB}"/>
    <cellStyle name="Normal 14" xfId="144" xr:uid="{2F1DE013-CD7B-4246-8DA7-982B2BD31ADE}"/>
    <cellStyle name="Normal 15" xfId="46" xr:uid="{51E7EE66-A2C6-402B-9B4A-57FD4FCF3477}"/>
    <cellStyle name="Normal 2" xfId="41" xr:uid="{635A570F-CC17-487E-BEDC-EE6FE46B0497}"/>
    <cellStyle name="Normal 2 11" xfId="104" xr:uid="{561BEE8E-90DB-43C8-AD31-3BD553E712D5}"/>
    <cellStyle name="Normal 2 2" xfId="76" xr:uid="{87E35DD8-7F86-4DC7-B333-F0DD2F15AEC5}"/>
    <cellStyle name="Normal 2 2 12" xfId="90" xr:uid="{50B0BB3A-7744-4E85-8FBE-378938E39F46}"/>
    <cellStyle name="Normal 2 2 2" xfId="89" xr:uid="{204BE5DA-6807-4F7E-9F82-1C1172370AEB}"/>
    <cellStyle name="Normal 2 3" xfId="5" xr:uid="{4EF50937-320D-4E45-A1C1-495DAA8E57FF}"/>
    <cellStyle name="Normal 2 4" xfId="67" xr:uid="{7872AFD6-DA64-48EC-999F-0F0962A12996}"/>
    <cellStyle name="Normal 21" xfId="117" xr:uid="{0E56DF51-B4A1-48FC-99E7-9FD269A170E5}"/>
    <cellStyle name="Normal 29" xfId="48" xr:uid="{52439AE1-6E2D-47D4-BF33-95B4244E58CC}"/>
    <cellStyle name="Normal 3" xfId="52" xr:uid="{C05160E7-AA82-43B4-A4FA-2764DEA9A06D}"/>
    <cellStyle name="Normal 3 2" xfId="86" xr:uid="{774696F5-A8DF-4A9B-9CCB-35BA820AB6FF}"/>
    <cellStyle name="Normal 4" xfId="45" xr:uid="{AE085618-31C9-438B-A5FC-478EC9AA6C39}"/>
    <cellStyle name="Normal 4 2" xfId="4" xr:uid="{CEB0BDFC-4A73-4C4C-9B7F-E6F6868CABB2}"/>
    <cellStyle name="Normal 4 2 9" xfId="122" xr:uid="{8D8759D3-8080-4769-88AC-C5D490C29A9F}"/>
    <cellStyle name="Normal 4 3" xfId="105" xr:uid="{90E36B1D-8CEB-4135-98D9-D2C6538AC5FF}"/>
    <cellStyle name="Normal 4 4" xfId="110" xr:uid="{A02CB2D2-1527-4387-9650-ABB41993D265}"/>
    <cellStyle name="Normal 4 5" xfId="72" xr:uid="{22663A54-E807-468D-93AB-5F797A201917}"/>
    <cellStyle name="Normal 5" xfId="74" xr:uid="{FC56DE64-8EDB-4A57-9D94-7B5D23B4B6C9}"/>
    <cellStyle name="Normal 5 2" xfId="3" xr:uid="{B662B400-04F7-4D1D-8AA4-A0888C636AFF}"/>
    <cellStyle name="Normal 58" xfId="75" xr:uid="{C548CFDB-5BB5-4A6B-9B42-A0EA4EA0C4AC}"/>
    <cellStyle name="Normal 58 2" xfId="112" xr:uid="{637413E7-799B-4AA8-BE30-3EDFE0079536}"/>
    <cellStyle name="Normal 6" xfId="96" xr:uid="{92462F06-91A0-4832-9FBE-7804EE6155CA}"/>
    <cellStyle name="Normal 6 2" xfId="114" xr:uid="{79961966-C32A-4587-8ACA-C934D44CA96E}"/>
    <cellStyle name="Normal 7" xfId="97" xr:uid="{984389DA-42CB-4438-9E2A-17B64B521729}"/>
    <cellStyle name="Normal 7 2" xfId="99" xr:uid="{10787872-6335-400A-9569-A14332777C6E}"/>
    <cellStyle name="Normal 8" xfId="98" xr:uid="{AC0D8832-E328-4340-8829-95568CD05633}"/>
    <cellStyle name="Normal 8 2" xfId="100" xr:uid="{DCEDED19-4C1B-4B4A-A00D-46CD5776B456}"/>
    <cellStyle name="Normal 9" xfId="101" xr:uid="{493BEC67-1C76-4421-A2DA-81BCE0F9036A}"/>
    <cellStyle name="Normal 96" xfId="93" xr:uid="{63543C65-B81B-4752-A87A-C1745AD42696}"/>
    <cellStyle name="Note 2" xfId="141" xr:uid="{DE406653-EE7A-448A-8AF1-89EC79FDAC21}"/>
    <cellStyle name="Output" xfId="10" builtinId="21" customBuiltin="1"/>
    <cellStyle name="Percent" xfId="2" builtinId="5"/>
    <cellStyle name="Percent 14" xfId="118" xr:uid="{C63A443F-177D-4210-B21A-7D2149004A4F}"/>
    <cellStyle name="Percent 2" xfId="68" xr:uid="{D4A51539-EE04-41F2-BCC0-BFB4E646BA4B}"/>
    <cellStyle name="Percent 2 2" xfId="82" xr:uid="{948BEA29-3D8D-4D8D-A279-C2889B2CE320}"/>
    <cellStyle name="Percent 2 3" xfId="134" xr:uid="{3A6A3114-A923-4D4B-BFEA-AA6E4780A01A}"/>
    <cellStyle name="Percent 2 3 2" xfId="140" xr:uid="{0A7A4A9B-F473-4484-A894-574F13DBFDE9}"/>
    <cellStyle name="Percent 3" xfId="44" xr:uid="{2C8475C5-1EBF-44F3-8012-D9DF48F56025}"/>
    <cellStyle name="Percent 3 2" xfId="81" xr:uid="{8AD044C9-9B60-4B6F-BA71-49516438B886}"/>
    <cellStyle name="Percent 3 2 4" xfId="124" xr:uid="{124EC393-9E3C-4948-8E68-B5141EBF489E}"/>
    <cellStyle name="Percent 3 3" xfId="108" xr:uid="{5BB95497-18D6-477A-B48B-B8D7C049B7AA}"/>
    <cellStyle name="Percent 3 4" xfId="70" xr:uid="{D5165180-34FA-4DA6-B8FB-5EF7BAE8EFD5}"/>
    <cellStyle name="Percent 4" xfId="85" xr:uid="{50A2286F-7F77-49E4-8DE6-47ACE72186F0}"/>
    <cellStyle name="Percent 4 2" xfId="115" xr:uid="{8B348DC1-73E1-4422-A386-C9D7156FA597}"/>
    <cellStyle name="Percent 5" xfId="132" xr:uid="{947A4A5E-C81E-4368-8AA2-98F6D83CEDC3}"/>
    <cellStyle name="Percent 6" xfId="143" xr:uid="{9924F1FF-0F55-46C6-B5DB-E275B74A912D}"/>
    <cellStyle name="Percent 7" xfId="145" xr:uid="{AF8F667A-BF84-4E30-A5FF-708E84ECD5F6}"/>
    <cellStyle name="Percent 8" xfId="77" xr:uid="{C7404762-AE62-447A-ABDF-638B5D22DC62}"/>
    <cellStyle name="Percent 9" xfId="51" xr:uid="{BEAC12FE-17A6-46D2-B56F-D7E351F6C6A2}"/>
    <cellStyle name="Title 2" xfId="135" xr:uid="{4373993A-4585-4893-B053-08EDF82BA729}"/>
    <cellStyle name="Title 3" xfId="54" xr:uid="{2713889E-3586-4BD5-97ED-06F8FC495B2D}"/>
    <cellStyle name="Total" xfId="16" builtinId="25" customBuiltin="1"/>
    <cellStyle name="Warning Text" xfId="14" builtinId="11" customBuiltin="1"/>
  </cellStyles>
  <dxfs count="12">
    <dxf>
      <fill>
        <patternFill>
          <bgColor theme="2"/>
        </patternFill>
      </fill>
    </dxf>
    <dxf>
      <font>
        <b/>
        <i val="0"/>
      </font>
    </dxf>
    <dxf>
      <font>
        <b/>
        <i val="0"/>
        <color rgb="FFFFFFFF"/>
      </font>
      <fill>
        <patternFill>
          <bgColor theme="3"/>
        </patternFill>
      </fill>
    </dxf>
    <dxf>
      <font>
        <b val="0"/>
        <i val="0"/>
        <color auto="1"/>
      </font>
      <border>
        <left style="thin">
          <color rgb="FFC6CBCD"/>
        </left>
        <right style="thin">
          <color rgb="FFC6CBCD"/>
        </right>
        <top style="thin">
          <color rgb="FFC6CBCD"/>
        </top>
        <bottom style="thin">
          <color rgb="FFC6CBCD"/>
        </bottom>
        <vertical style="thin">
          <color rgb="FFC6CBCD"/>
        </vertical>
        <horizontal style="thin">
          <color rgb="FFC6CBCD"/>
        </horizontal>
      </border>
    </dxf>
    <dxf>
      <fill>
        <patternFill>
          <bgColor theme="3"/>
        </patternFill>
      </fill>
    </dxf>
    <dxf>
      <font>
        <b/>
        <i val="0"/>
      </font>
    </dxf>
    <dxf>
      <font>
        <b/>
        <i val="0"/>
        <color rgb="FFFFFFFF"/>
      </font>
      <fill>
        <patternFill>
          <bgColor theme="2"/>
        </patternFill>
      </fill>
    </dxf>
    <dxf>
      <font>
        <b val="0"/>
        <i val="0"/>
        <color auto="1"/>
      </font>
      <border>
        <left style="thin">
          <color rgb="FFC6CBCD"/>
        </left>
        <right style="thin">
          <color rgb="FFC6CBCD"/>
        </right>
        <top style="thin">
          <color rgb="FFC6CBCD"/>
        </top>
        <bottom style="thin">
          <color rgb="FFC6CBCD"/>
        </bottom>
        <vertical style="thin">
          <color rgb="FFC6CBCD"/>
        </vertical>
        <horizontal style="thin">
          <color rgb="FFC6CBCD"/>
        </horizontal>
      </border>
    </dxf>
    <dxf>
      <fill>
        <patternFill>
          <bgColor rgb="FFE3E5E6"/>
        </patternFill>
      </fill>
    </dxf>
    <dxf>
      <font>
        <b/>
        <i val="0"/>
      </font>
    </dxf>
    <dxf>
      <font>
        <b/>
        <i val="0"/>
        <color rgb="FFFFFFFF"/>
      </font>
      <fill>
        <patternFill>
          <bgColor theme="0"/>
        </patternFill>
      </fill>
    </dxf>
    <dxf>
      <font>
        <b val="0"/>
        <i val="0"/>
        <color auto="1"/>
      </font>
      <border>
        <left style="thin">
          <color rgb="FFC6CBCD"/>
        </left>
        <right style="thin">
          <color rgb="FFC6CBCD"/>
        </right>
        <top style="thin">
          <color rgb="FFC6CBCD"/>
        </top>
        <bottom style="thin">
          <color rgb="FFC6CBCD"/>
        </bottom>
        <vertical style="thin">
          <color rgb="FFC6CBCD"/>
        </vertical>
        <horizontal style="thin">
          <color rgb="FFC6CBCD"/>
        </horizontal>
      </border>
    </dxf>
  </dxfs>
  <tableStyles count="3" defaultTableStyle="TableStyleMedium2" defaultPivotStyle="PivotStyleLight16">
    <tableStyle name="IMO Table Grid" pivot="0" count="4" xr9:uid="{31C6678C-CB35-4094-ABD0-3322606B611A}">
      <tableStyleElement type="wholeTable" dxfId="11"/>
      <tableStyleElement type="headerRow" dxfId="10"/>
      <tableStyleElement type="totalRow" dxfId="9"/>
      <tableStyleElement type="firstRowStripe" dxfId="8"/>
    </tableStyle>
    <tableStyle name="IMO Themed" pivot="0" count="4" xr9:uid="{E2922AE4-9855-47FB-84AC-DAFFD8E9FE9A}">
      <tableStyleElement type="wholeTable" dxfId="7"/>
      <tableStyleElement type="headerRow" dxfId="6"/>
      <tableStyleElement type="totalRow" dxfId="5"/>
      <tableStyleElement type="firstRowStripe" dxfId="4"/>
    </tableStyle>
    <tableStyle name="IMO Themed 2" pivot="0" count="4" xr9:uid="{B2D26000-B814-4B9B-887B-DA451BB824C1}">
      <tableStyleElement type="wholeTable" dxfId="3"/>
      <tableStyleElement type="headerRow" dxfId="2"/>
      <tableStyleElement type="totalRow" dxfId="1"/>
      <tableStyleElement type="firstRowStripe" dxfId="0"/>
    </tableStyle>
  </tableStyles>
  <colors>
    <mruColors>
      <color rgb="FF9B2241"/>
      <color rgb="FF40C1AC"/>
      <color rgb="FFA3519B"/>
      <color rgb="FF6B3077"/>
      <color rgb="FF606EB2"/>
      <color rgb="FFE56A54"/>
      <color rgb="FFFFB81C"/>
      <color rgb="FFD0D3D4"/>
      <color rgb="FF00594F"/>
      <color rgb="FFA1D8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7.xml"/><Relationship Id="rId1" Type="http://schemas.microsoft.com/office/2011/relationships/chartStyle" Target="style17.xml"/><Relationship Id="rId4" Type="http://schemas.openxmlformats.org/officeDocument/2006/relationships/chartUserShapes" Target="../drawings/drawing21.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26.xml"/><Relationship Id="rId1" Type="http://schemas.microsoft.com/office/2011/relationships/chartStyle" Target="style26.xml"/><Relationship Id="rId4" Type="http://schemas.openxmlformats.org/officeDocument/2006/relationships/chartUserShapes" Target="../drawings/drawing31.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5027515399728"/>
          <c:y val="4.8442858579448717E-2"/>
          <c:w val="0.87626774949055564"/>
          <c:h val="0.75429137148425174"/>
        </c:manualLayout>
      </c:layout>
      <c:lineChart>
        <c:grouping val="standard"/>
        <c:varyColors val="0"/>
        <c:ser>
          <c:idx val="2"/>
          <c:order val="0"/>
          <c:tx>
            <c:strRef>
              <c:f>'Figure 1'!$B$22</c:f>
              <c:strCache>
                <c:ptCount val="1"/>
                <c:pt idx="0">
                  <c:v>Potential gas supply</c:v>
                </c:pt>
              </c:strCache>
            </c:strRef>
          </c:tx>
          <c:spPr>
            <a:ln w="28575" cap="rnd">
              <a:solidFill>
                <a:srgbClr val="6B3077"/>
              </a:solidFill>
              <a:round/>
            </a:ln>
            <a:effectLst/>
          </c:spPr>
          <c:marker>
            <c:symbol val="none"/>
          </c:marker>
          <c:cat>
            <c:numRef>
              <c:f>'Figure 1'!$C$21:$M$21</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1'!$C$22:$M$22</c:f>
              <c:numCache>
                <c:formatCode>_-* #,##0_-;\-* #,##0_-;_-* "-"??_-;_-@_-</c:formatCode>
                <c:ptCount val="11"/>
                <c:pt idx="0">
                  <c:v>1053.104</c:v>
                </c:pt>
                <c:pt idx="1">
                  <c:v>1077.0104017850877</c:v>
                </c:pt>
                <c:pt idx="2">
                  <c:v>1044.2462580995041</c:v>
                </c:pt>
                <c:pt idx="3">
                  <c:v>1022.7174257044333</c:v>
                </c:pt>
                <c:pt idx="4">
                  <c:v>1097.7646605901095</c:v>
                </c:pt>
                <c:pt idx="5">
                  <c:v>1190.7059690505721</c:v>
                </c:pt>
                <c:pt idx="6">
                  <c:v>1240.9957751497971</c:v>
                </c:pt>
                <c:pt idx="7">
                  <c:v>1159.6560886154712</c:v>
                </c:pt>
                <c:pt idx="8">
                  <c:v>1121.7843573486757</c:v>
                </c:pt>
                <c:pt idx="9">
                  <c:v>985.20890514616201</c:v>
                </c:pt>
                <c:pt idx="10">
                  <c:v>963.20271507781558</c:v>
                </c:pt>
              </c:numCache>
            </c:numRef>
          </c:val>
          <c:smooth val="0"/>
          <c:extLst xmlns:c15="http://schemas.microsoft.com/office/drawing/2012/chart">
            <c:ext xmlns:c16="http://schemas.microsoft.com/office/drawing/2014/chart" uri="{C3380CC4-5D6E-409C-BE32-E72D297353CC}">
              <c16:uniqueId val="{00000000-3FBF-42FD-9F43-D4036154DF8D}"/>
            </c:ext>
          </c:extLst>
        </c:ser>
        <c:ser>
          <c:idx val="0"/>
          <c:order val="1"/>
          <c:tx>
            <c:strRef>
              <c:f>'Figure 1'!$B$23</c:f>
              <c:strCache>
                <c:ptCount val="1"/>
                <c:pt idx="0">
                  <c:v>Domestic gas demand</c:v>
                </c:pt>
              </c:strCache>
            </c:strRef>
          </c:tx>
          <c:spPr>
            <a:ln w="28575" cap="rnd">
              <a:solidFill>
                <a:srgbClr val="40C1AC"/>
              </a:solidFill>
              <a:round/>
            </a:ln>
            <a:effectLst/>
          </c:spPr>
          <c:marker>
            <c:symbol val="none"/>
          </c:marker>
          <c:cat>
            <c:numRef>
              <c:f>'Figure 1'!$C$21:$M$21</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1'!$C$23:$M$23</c:f>
              <c:numCache>
                <c:formatCode>_-* #,##0_-;\-* #,##0_-;_-* "-"??_-;_-@_-</c:formatCode>
                <c:ptCount val="11"/>
                <c:pt idx="0">
                  <c:v>1065.6706318731599</c:v>
                </c:pt>
                <c:pt idx="1">
                  <c:v>1132.5590877107759</c:v>
                </c:pt>
                <c:pt idx="2">
                  <c:v>1153.1078672909589</c:v>
                </c:pt>
                <c:pt idx="3">
                  <c:v>1147.297337992961</c:v>
                </c:pt>
                <c:pt idx="4">
                  <c:v>1123.700054511085</c:v>
                </c:pt>
                <c:pt idx="5">
                  <c:v>1248.8305103297289</c:v>
                </c:pt>
                <c:pt idx="6">
                  <c:v>1240.596046155011</c:v>
                </c:pt>
                <c:pt idx="7">
                  <c:v>1236.6170277842759</c:v>
                </c:pt>
                <c:pt idx="8">
                  <c:v>1309.875426686021</c:v>
                </c:pt>
                <c:pt idx="9">
                  <c:v>1339.6434044416019</c:v>
                </c:pt>
                <c:pt idx="10">
                  <c:v>1324.7774401079851</c:v>
                </c:pt>
              </c:numCache>
            </c:numRef>
          </c:val>
          <c:smooth val="0"/>
          <c:extLst>
            <c:ext xmlns:c16="http://schemas.microsoft.com/office/drawing/2014/chart" uri="{C3380CC4-5D6E-409C-BE32-E72D297353CC}">
              <c16:uniqueId val="{00000001-3FBF-42FD-9F43-D4036154DF8D}"/>
            </c:ext>
          </c:extLst>
        </c:ser>
        <c:ser>
          <c:idx val="1"/>
          <c:order val="2"/>
          <c:tx>
            <c:strRef>
              <c:f>'Figure 1'!$B$24</c:f>
              <c:strCache>
                <c:ptCount val="1"/>
                <c:pt idx="0">
                  <c:v>2022 WA GSOO potential gas supply</c:v>
                </c:pt>
              </c:strCache>
            </c:strRef>
          </c:tx>
          <c:spPr>
            <a:ln w="28575" cap="rnd">
              <a:solidFill>
                <a:srgbClr val="6B3077">
                  <a:alpha val="40000"/>
                </a:srgbClr>
              </a:solidFill>
              <a:prstDash val="dash"/>
              <a:round/>
            </a:ln>
            <a:effectLst/>
          </c:spPr>
          <c:marker>
            <c:symbol val="none"/>
          </c:marker>
          <c:cat>
            <c:numRef>
              <c:f>'Figure 1'!$C$21:$M$21</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1'!$C$24:$M$24</c:f>
              <c:numCache>
                <c:formatCode>_-* #,##0_-;\-* #,##0_-;_-* "-"??_-;_-@_-</c:formatCode>
                <c:ptCount val="11"/>
                <c:pt idx="0">
                  <c:v>1083.54279213871</c:v>
                </c:pt>
                <c:pt idx="1">
                  <c:v>1053.4867265473072</c:v>
                </c:pt>
                <c:pt idx="2">
                  <c:v>1090.0578979076415</c:v>
                </c:pt>
                <c:pt idx="3">
                  <c:v>1090.7784915665366</c:v>
                </c:pt>
                <c:pt idx="4">
                  <c:v>1120.8841169607861</c:v>
                </c:pt>
                <c:pt idx="5">
                  <c:v>1157.6219399515364</c:v>
                </c:pt>
                <c:pt idx="6">
                  <c:v>1219.0030725614831</c:v>
                </c:pt>
                <c:pt idx="7">
                  <c:v>1077.1540586166634</c:v>
                </c:pt>
                <c:pt idx="8">
                  <c:v>1025.2454948295224</c:v>
                </c:pt>
                <c:pt idx="9">
                  <c:v>981.93283242635914</c:v>
                </c:pt>
              </c:numCache>
            </c:numRef>
          </c:val>
          <c:smooth val="0"/>
          <c:extLst>
            <c:ext xmlns:c16="http://schemas.microsoft.com/office/drawing/2014/chart" uri="{C3380CC4-5D6E-409C-BE32-E72D297353CC}">
              <c16:uniqueId val="{00000000-6DB9-42C5-A3F0-4D40B9614619}"/>
            </c:ext>
          </c:extLst>
        </c:ser>
        <c:ser>
          <c:idx val="3"/>
          <c:order val="3"/>
          <c:tx>
            <c:strRef>
              <c:f>'Figure 1'!$B$25</c:f>
              <c:strCache>
                <c:ptCount val="1"/>
                <c:pt idx="0">
                  <c:v>2022 WA GSOO gas demand</c:v>
                </c:pt>
              </c:strCache>
            </c:strRef>
          </c:tx>
          <c:spPr>
            <a:ln w="28575" cap="rnd">
              <a:solidFill>
                <a:schemeClr val="accent6">
                  <a:alpha val="40000"/>
                </a:schemeClr>
              </a:solidFill>
              <a:prstDash val="dash"/>
              <a:round/>
            </a:ln>
            <a:effectLst/>
          </c:spPr>
          <c:marker>
            <c:symbol val="none"/>
          </c:marker>
          <c:cat>
            <c:numRef>
              <c:f>'Figure 1'!$C$21:$M$21</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1'!$C$25:$M$25</c:f>
              <c:numCache>
                <c:formatCode>_-* #,##0_-;\-* #,##0_-;_-* "-"??_-;_-@_-</c:formatCode>
                <c:ptCount val="11"/>
                <c:pt idx="0">
                  <c:v>1099</c:v>
                </c:pt>
                <c:pt idx="1">
                  <c:v>1103</c:v>
                </c:pt>
                <c:pt idx="2">
                  <c:v>1123</c:v>
                </c:pt>
                <c:pt idx="3">
                  <c:v>1117</c:v>
                </c:pt>
                <c:pt idx="4">
                  <c:v>1107</c:v>
                </c:pt>
                <c:pt idx="5">
                  <c:v>1115</c:v>
                </c:pt>
                <c:pt idx="6">
                  <c:v>1171</c:v>
                </c:pt>
                <c:pt idx="7">
                  <c:v>1290</c:v>
                </c:pt>
                <c:pt idx="8">
                  <c:v>1284</c:v>
                </c:pt>
                <c:pt idx="9">
                  <c:v>1278</c:v>
                </c:pt>
              </c:numCache>
            </c:numRef>
          </c:val>
          <c:smooth val="0"/>
          <c:extLst>
            <c:ext xmlns:c16="http://schemas.microsoft.com/office/drawing/2014/chart" uri="{C3380CC4-5D6E-409C-BE32-E72D297353CC}">
              <c16:uniqueId val="{00000001-6DB9-42C5-A3F0-4D40B9614619}"/>
            </c:ext>
          </c:extLst>
        </c:ser>
        <c:dLbls>
          <c:showLegendKey val="0"/>
          <c:showVal val="0"/>
          <c:showCatName val="0"/>
          <c:showSerName val="0"/>
          <c:showPercent val="0"/>
          <c:showBubbleSize val="0"/>
        </c:dLbls>
        <c:smooth val="0"/>
        <c:axId val="636624656"/>
        <c:axId val="636624984"/>
      </c:lineChart>
      <c:dateAx>
        <c:axId val="63662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6624984"/>
        <c:crosses val="autoZero"/>
        <c:auto val="0"/>
        <c:lblOffset val="100"/>
        <c:baseTimeUnit val="days"/>
      </c:dateAx>
      <c:valAx>
        <c:axId val="636624984"/>
        <c:scaling>
          <c:orientation val="minMax"/>
          <c:max val="14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j-lt"/>
                    <a:ea typeface="+mn-ea"/>
                    <a:cs typeface="+mn-cs"/>
                  </a:defRPr>
                </a:pPr>
                <a:r>
                  <a:rPr lang="en-AU" sz="900" b="1">
                    <a:solidFill>
                      <a:schemeClr val="tx1"/>
                    </a:solidFill>
                    <a:latin typeface="Arial" panose="020B0604020202020204" pitchFamily="34" charset="0"/>
                    <a:cs typeface="Arial" panose="020B0604020202020204" pitchFamily="34" charset="0"/>
                  </a:rPr>
                  <a:t>TJ/day</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6624656"/>
        <c:crosses val="autoZero"/>
        <c:crossBetween val="midCat"/>
        <c:majorUnit val="200"/>
      </c:valAx>
      <c:spPr>
        <a:noFill/>
        <a:ln>
          <a:noFill/>
        </a:ln>
        <a:effectLst/>
      </c:spPr>
    </c:plotArea>
    <c:legend>
      <c:legendPos val="b"/>
      <c:layout>
        <c:manualLayout>
          <c:xMode val="edge"/>
          <c:yMode val="edge"/>
          <c:x val="5.5860019144483561E-2"/>
          <c:y val="0.9006584306997768"/>
          <c:w val="0.93304550578524836"/>
          <c:h val="9.93415172955361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68205906093657"/>
          <c:y val="2.7382709399407481E-2"/>
          <c:w val="0.88714221652037262"/>
          <c:h val="0.78910104166666661"/>
        </c:manualLayout>
      </c:layout>
      <c:lineChart>
        <c:grouping val="standard"/>
        <c:varyColors val="0"/>
        <c:ser>
          <c:idx val="0"/>
          <c:order val="0"/>
          <c:tx>
            <c:strRef>
              <c:f>'Figure 10'!$B$21</c:f>
              <c:strCache>
                <c:ptCount val="1"/>
                <c:pt idx="0">
                  <c:v>Actual</c:v>
                </c:pt>
              </c:strCache>
            </c:strRef>
          </c:tx>
          <c:spPr>
            <a:ln w="28575" cap="rnd">
              <a:solidFill>
                <a:sysClr val="windowText" lastClr="000000"/>
              </a:solidFill>
              <a:round/>
            </a:ln>
            <a:effectLst/>
          </c:spPr>
          <c:marker>
            <c:symbol val="circle"/>
            <c:size val="5"/>
            <c:spPr>
              <a:solidFill>
                <a:schemeClr val="tx1"/>
              </a:solidFill>
              <a:ln w="9525">
                <a:solidFill>
                  <a:sysClr val="windowText" lastClr="000000"/>
                </a:solidFill>
              </a:ln>
              <a:effectLst/>
            </c:spPr>
          </c:marker>
          <c:cat>
            <c:numRef>
              <c:f>'Figure 10'!$C$20:$R$20</c:f>
              <c:numCache>
                <c:formatCode>General</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'Figure 10'!$C$21:$R$21</c:f>
              <c:numCache>
                <c:formatCode>#,##0</c:formatCode>
                <c:ptCount val="16"/>
                <c:pt idx="0">
                  <c:v>1022.1320547945205</c:v>
                </c:pt>
                <c:pt idx="1">
                  <c:v>1043.2501369863014</c:v>
                </c:pt>
                <c:pt idx="2">
                  <c:v>1065.9849726775956</c:v>
                </c:pt>
                <c:pt idx="3">
                  <c:v>1047.5934246575343</c:v>
                </c:pt>
                <c:pt idx="4">
                  <c:v>1066.0630136986304</c:v>
                </c:pt>
                <c:pt idx="5">
                  <c:v>1058.8626193076113</c:v>
                </c:pt>
              </c:numCache>
            </c:numRef>
          </c:val>
          <c:smooth val="0"/>
          <c:extLst>
            <c:ext xmlns:c16="http://schemas.microsoft.com/office/drawing/2014/chart" uri="{C3380CC4-5D6E-409C-BE32-E72D297353CC}">
              <c16:uniqueId val="{00000000-12A6-45D3-9AC2-609A0932EA4A}"/>
            </c:ext>
          </c:extLst>
        </c:ser>
        <c:ser>
          <c:idx val="1"/>
          <c:order val="1"/>
          <c:tx>
            <c:strRef>
              <c:f>'Figure 10'!$B$22</c:f>
              <c:strCache>
                <c:ptCount val="1"/>
                <c:pt idx="0">
                  <c:v>Low</c:v>
                </c:pt>
              </c:strCache>
            </c:strRef>
          </c:tx>
          <c:spPr>
            <a:ln w="28575" cap="rnd">
              <a:solidFill>
                <a:srgbClr val="9B2241"/>
              </a:solidFill>
              <a:round/>
            </a:ln>
            <a:effectLst/>
          </c:spPr>
          <c:marker>
            <c:symbol val="none"/>
          </c:marker>
          <c:cat>
            <c:numRef>
              <c:f>'Figure 10'!$C$20:$R$20</c:f>
              <c:numCache>
                <c:formatCode>General</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'Figure 10'!$C$22:$R$22</c:f>
              <c:numCache>
                <c:formatCode>#,##0</c:formatCode>
                <c:ptCount val="16"/>
                <c:pt idx="5" formatCode="_-* #,##0_-;\-* #,##0_-;_-* &quot;-&quot;??_-;_-@_-">
                  <c:v>1062.9765559110999</c:v>
                </c:pt>
                <c:pt idx="6">
                  <c:v>1057.3615559212401</c:v>
                </c:pt>
                <c:pt idx="7" formatCode="_-* #,##0_-;\-* #,##0_-;_-* &quot;-&quot;??_-;_-@_-">
                  <c:v>1046.8627303373501</c:v>
                </c:pt>
                <c:pt idx="8">
                  <c:v>1016.77374071784</c:v>
                </c:pt>
                <c:pt idx="9" formatCode="_-* #,##0_-;\-* #,##0_-;_-* &quot;-&quot;??_-;_-@_-">
                  <c:v>1002.01482996933</c:v>
                </c:pt>
                <c:pt idx="10">
                  <c:v>957.74596188609405</c:v>
                </c:pt>
                <c:pt idx="11" formatCode="_-* #,##0_-;\-* #,##0_-;_-* &quot;-&quot;??_-;_-@_-">
                  <c:v>1005.975527334</c:v>
                </c:pt>
                <c:pt idx="12">
                  <c:v>1008.2608651798</c:v>
                </c:pt>
                <c:pt idx="13" formatCode="_-* #,##0_-;\-* #,##0_-;_-* &quot;-&quot;??_-;_-@_-">
                  <c:v>1052.5977505517601</c:v>
                </c:pt>
                <c:pt idx="14">
                  <c:v>1062.1082506092901</c:v>
                </c:pt>
                <c:pt idx="15" formatCode="_-* #,##0_-;\-* #,##0_-;_-* &quot;-&quot;??_-;_-@_-">
                  <c:v>1092.47439550888</c:v>
                </c:pt>
              </c:numCache>
            </c:numRef>
          </c:val>
          <c:smooth val="0"/>
          <c:extLst>
            <c:ext xmlns:c16="http://schemas.microsoft.com/office/drawing/2014/chart" uri="{C3380CC4-5D6E-409C-BE32-E72D297353CC}">
              <c16:uniqueId val="{00000001-12A6-45D3-9AC2-609A0932EA4A}"/>
            </c:ext>
          </c:extLst>
        </c:ser>
        <c:ser>
          <c:idx val="2"/>
          <c:order val="2"/>
          <c:tx>
            <c:strRef>
              <c:f>'Figure 10'!$B$23</c:f>
              <c:strCache>
                <c:ptCount val="1"/>
                <c:pt idx="0">
                  <c:v>Expected</c:v>
                </c:pt>
              </c:strCache>
            </c:strRef>
          </c:tx>
          <c:spPr>
            <a:ln w="28575" cap="rnd">
              <a:solidFill>
                <a:schemeClr val="accent2"/>
              </a:solidFill>
              <a:round/>
            </a:ln>
            <a:effectLst/>
          </c:spPr>
          <c:marker>
            <c:symbol val="none"/>
          </c:marker>
          <c:dPt>
            <c:idx val="0"/>
            <c:marker>
              <c:symbol val="none"/>
            </c:marker>
            <c:bubble3D val="0"/>
            <c:spPr>
              <a:ln w="28575" cap="rnd">
                <a:solidFill>
                  <a:schemeClr val="accent2"/>
                </a:solidFill>
                <a:round/>
              </a:ln>
              <a:effectLst/>
            </c:spPr>
            <c:extLst>
              <c:ext xmlns:c16="http://schemas.microsoft.com/office/drawing/2014/chart" uri="{C3380CC4-5D6E-409C-BE32-E72D297353CC}">
                <c16:uniqueId val="{00000003-12A6-45D3-9AC2-609A0932EA4A}"/>
              </c:ext>
            </c:extLst>
          </c:dPt>
          <c:dPt>
            <c:idx val="1"/>
            <c:marker>
              <c:symbol val="none"/>
            </c:marker>
            <c:bubble3D val="0"/>
            <c:spPr>
              <a:ln w="28575" cap="rnd">
                <a:solidFill>
                  <a:schemeClr val="accent2"/>
                </a:solidFill>
                <a:round/>
              </a:ln>
              <a:effectLst/>
            </c:spPr>
            <c:extLst>
              <c:ext xmlns:c16="http://schemas.microsoft.com/office/drawing/2014/chart" uri="{C3380CC4-5D6E-409C-BE32-E72D297353CC}">
                <c16:uniqueId val="{00000005-12A6-45D3-9AC2-609A0932EA4A}"/>
              </c:ext>
            </c:extLst>
          </c:dPt>
          <c:dPt>
            <c:idx val="2"/>
            <c:marker>
              <c:symbol val="none"/>
            </c:marker>
            <c:bubble3D val="0"/>
            <c:spPr>
              <a:ln w="28575" cap="rnd">
                <a:solidFill>
                  <a:schemeClr val="accent2"/>
                </a:solidFill>
                <a:round/>
              </a:ln>
              <a:effectLst/>
            </c:spPr>
            <c:extLst>
              <c:ext xmlns:c16="http://schemas.microsoft.com/office/drawing/2014/chart" uri="{C3380CC4-5D6E-409C-BE32-E72D297353CC}">
                <c16:uniqueId val="{00000007-12A6-45D3-9AC2-609A0932EA4A}"/>
              </c:ext>
            </c:extLst>
          </c:dPt>
          <c:dPt>
            <c:idx val="3"/>
            <c:marker>
              <c:symbol val="none"/>
            </c:marker>
            <c:bubble3D val="0"/>
            <c:spPr>
              <a:ln w="28575" cap="rnd">
                <a:solidFill>
                  <a:schemeClr val="accent2"/>
                </a:solidFill>
                <a:round/>
              </a:ln>
              <a:effectLst/>
            </c:spPr>
            <c:extLst>
              <c:ext xmlns:c16="http://schemas.microsoft.com/office/drawing/2014/chart" uri="{C3380CC4-5D6E-409C-BE32-E72D297353CC}">
                <c16:uniqueId val="{00000009-12A6-45D3-9AC2-609A0932EA4A}"/>
              </c:ext>
            </c:extLst>
          </c:dPt>
          <c:cat>
            <c:numRef>
              <c:f>'Figure 10'!$C$20:$R$20</c:f>
              <c:numCache>
                <c:formatCode>General</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'Figure 10'!$C$23:$R$23</c:f>
              <c:numCache>
                <c:formatCode>#,##0</c:formatCode>
                <c:ptCount val="16"/>
                <c:pt idx="5" formatCode="_-* #,##0_-;\-* #,##0_-;_-* &quot;-&quot;??_-;_-@_-">
                  <c:v>1065.67063190056</c:v>
                </c:pt>
                <c:pt idx="6">
                  <c:v>1132.5590876834499</c:v>
                </c:pt>
                <c:pt idx="7" formatCode="_-* #,##0_-;\-* #,##0_-;_-* &quot;-&quot;??_-;_-@_-">
                  <c:v>1153.1078673183599</c:v>
                </c:pt>
                <c:pt idx="8">
                  <c:v>1147.29733802036</c:v>
                </c:pt>
                <c:pt idx="9" formatCode="_-* #,##0_-;\-* #,##0_-;_-* &quot;-&quot;??_-;_-@_-">
                  <c:v>1123.70005451108</c:v>
                </c:pt>
                <c:pt idx="10">
                  <c:v>1248.83051032973</c:v>
                </c:pt>
                <c:pt idx="11" formatCode="_-* #,##0_-;\-* #,##0_-;_-* &quot;-&quot;??_-;_-@_-">
                  <c:v>1240.59604618241</c:v>
                </c:pt>
                <c:pt idx="12">
                  <c:v>1236.61702778428</c:v>
                </c:pt>
                <c:pt idx="13" formatCode="_-* #,##0_-;\-* #,##0_-;_-* &quot;-&quot;??_-;_-@_-">
                  <c:v>1309.8754266860201</c:v>
                </c:pt>
                <c:pt idx="14">
                  <c:v>1339.64340449625</c:v>
                </c:pt>
                <c:pt idx="15" formatCode="_-* #,##0_-;\-* #,##0_-;_-* &quot;-&quot;??_-;_-@_-">
                  <c:v>1324.77744005319</c:v>
                </c:pt>
              </c:numCache>
            </c:numRef>
          </c:val>
          <c:smooth val="0"/>
          <c:extLst>
            <c:ext xmlns:c16="http://schemas.microsoft.com/office/drawing/2014/chart" uri="{C3380CC4-5D6E-409C-BE32-E72D297353CC}">
              <c16:uniqueId val="{0000000A-12A6-45D3-9AC2-609A0932EA4A}"/>
            </c:ext>
          </c:extLst>
        </c:ser>
        <c:ser>
          <c:idx val="3"/>
          <c:order val="3"/>
          <c:tx>
            <c:strRef>
              <c:f>'Figure 10'!$B$24</c:f>
              <c:strCache>
                <c:ptCount val="1"/>
                <c:pt idx="0">
                  <c:v>High</c:v>
                </c:pt>
              </c:strCache>
            </c:strRef>
          </c:tx>
          <c:spPr>
            <a:ln w="28575" cap="sq">
              <a:solidFill>
                <a:srgbClr val="40C1AC"/>
              </a:solidFill>
              <a:round/>
            </a:ln>
            <a:effectLst/>
          </c:spPr>
          <c:marker>
            <c:symbol val="none"/>
          </c:marker>
          <c:cat>
            <c:numRef>
              <c:f>'Figure 10'!$C$20:$R$20</c:f>
              <c:numCache>
                <c:formatCode>General</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'Figure 10'!$C$24:$R$24</c:f>
              <c:numCache>
                <c:formatCode>#,##0</c:formatCode>
                <c:ptCount val="16"/>
                <c:pt idx="5" formatCode="_-* #,##0_-;\-* #,##0_-;_-* &quot;-&quot;??_-;_-@_-">
                  <c:v>1067.9393906575001</c:v>
                </c:pt>
                <c:pt idx="6">
                  <c:v>1223.3277767075999</c:v>
                </c:pt>
                <c:pt idx="7" formatCode="_-* #,##0_-;\-* #,##0_-;_-* &quot;-&quot;??_-;_-@_-">
                  <c:v>1285.24501479231</c:v>
                </c:pt>
                <c:pt idx="8">
                  <c:v>1225.1362756508399</c:v>
                </c:pt>
                <c:pt idx="9" formatCode="_-* #,##0_-;\-* #,##0_-;_-* &quot;-&quot;??_-;_-@_-">
                  <c:v>1304.3338446576199</c:v>
                </c:pt>
                <c:pt idx="10">
                  <c:v>1437.7544314024601</c:v>
                </c:pt>
                <c:pt idx="11" formatCode="_-* #,##0_-;\-* #,##0_-;_-* &quot;-&quot;??_-;_-@_-">
                  <c:v>1399.26928447977</c:v>
                </c:pt>
                <c:pt idx="12">
                  <c:v>1403.3228882614101</c:v>
                </c:pt>
                <c:pt idx="13" formatCode="_-* #,##0_-;\-* #,##0_-;_-* &quot;-&quot;??_-;_-@_-">
                  <c:v>1385.78029184314</c:v>
                </c:pt>
                <c:pt idx="14">
                  <c:v>1324.4805692372199</c:v>
                </c:pt>
                <c:pt idx="15" formatCode="_-* #,##0_-;\-* #,##0_-;_-* &quot;-&quot;??_-;_-@_-">
                  <c:v>1303.6959931843201</c:v>
                </c:pt>
              </c:numCache>
            </c:numRef>
          </c:val>
          <c:smooth val="0"/>
          <c:extLst>
            <c:ext xmlns:c16="http://schemas.microsoft.com/office/drawing/2014/chart" uri="{C3380CC4-5D6E-409C-BE32-E72D297353CC}">
              <c16:uniqueId val="{0000000B-12A6-45D3-9AC2-609A0932EA4A}"/>
            </c:ext>
          </c:extLst>
        </c:ser>
        <c:ser>
          <c:idx val="4"/>
          <c:order val="4"/>
          <c:tx>
            <c:strRef>
              <c:f>'Figure 10'!$B$25</c:f>
              <c:strCache>
                <c:ptCount val="1"/>
                <c:pt idx="0">
                  <c:v>Low 2022</c:v>
                </c:pt>
              </c:strCache>
            </c:strRef>
          </c:tx>
          <c:spPr>
            <a:ln w="19050" cap="rnd">
              <a:solidFill>
                <a:srgbClr val="9B2241">
                  <a:alpha val="40000"/>
                </a:srgbClr>
              </a:solidFill>
              <a:prstDash val="dash"/>
              <a:round/>
            </a:ln>
            <a:effectLst/>
          </c:spPr>
          <c:marker>
            <c:symbol val="none"/>
          </c:marker>
          <c:cat>
            <c:numRef>
              <c:f>'Figure 10'!$C$20:$R$20</c:f>
              <c:numCache>
                <c:formatCode>General</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'Figure 10'!$C$25:$R$25</c:f>
              <c:numCache>
                <c:formatCode>#,##0</c:formatCode>
                <c:ptCount val="16"/>
                <c:pt idx="4">
                  <c:v>1044.07832926027</c:v>
                </c:pt>
                <c:pt idx="5" formatCode="_-* #,##0_-;\-* #,##0_-;_-* &quot;-&quot;??_-;_-@_-">
                  <c:v>1027.56510819561</c:v>
                </c:pt>
                <c:pt idx="6">
                  <c:v>1034.5857572976799</c:v>
                </c:pt>
                <c:pt idx="7" formatCode="_-* #,##0_-;\-* #,##0_-;_-* &quot;-&quot;??_-;_-@_-">
                  <c:v>1039.2627682899299</c:v>
                </c:pt>
                <c:pt idx="8">
                  <c:v>1023.36503778504</c:v>
                </c:pt>
                <c:pt idx="9" formatCode="_-* #,##0_-;\-* #,##0_-;_-* &quot;-&quot;??_-;_-@_-">
                  <c:v>1002.58925005709</c:v>
                </c:pt>
                <c:pt idx="10">
                  <c:v>992.02435844852403</c:v>
                </c:pt>
                <c:pt idx="11" formatCode="_-* #,##0_-;\-* #,##0_-;_-* &quot;-&quot;??_-;_-@_-">
                  <c:v>993.25603819042897</c:v>
                </c:pt>
                <c:pt idx="12">
                  <c:v>1028.32840538237</c:v>
                </c:pt>
                <c:pt idx="13" formatCode="_-* #,##0_-;\-* #,##0_-;_-* &quot;-&quot;??_-;_-@_-">
                  <c:v>999.91723434195796</c:v>
                </c:pt>
                <c:pt idx="14">
                  <c:v>990.39680230567797</c:v>
                </c:pt>
              </c:numCache>
            </c:numRef>
          </c:val>
          <c:smooth val="0"/>
          <c:extLst>
            <c:ext xmlns:c16="http://schemas.microsoft.com/office/drawing/2014/chart" uri="{C3380CC4-5D6E-409C-BE32-E72D297353CC}">
              <c16:uniqueId val="{0000000C-12A6-45D3-9AC2-609A0932EA4A}"/>
            </c:ext>
          </c:extLst>
        </c:ser>
        <c:ser>
          <c:idx val="5"/>
          <c:order val="5"/>
          <c:tx>
            <c:strRef>
              <c:f>'Figure 10'!$B$26</c:f>
              <c:strCache>
                <c:ptCount val="1"/>
                <c:pt idx="0">
                  <c:v>Expected 2022</c:v>
                </c:pt>
              </c:strCache>
            </c:strRef>
          </c:tx>
          <c:spPr>
            <a:ln w="19050" cap="rnd">
              <a:solidFill>
                <a:schemeClr val="accent2">
                  <a:alpha val="40000"/>
                </a:schemeClr>
              </a:solidFill>
              <a:prstDash val="dash"/>
              <a:round/>
            </a:ln>
            <a:effectLst/>
          </c:spPr>
          <c:marker>
            <c:symbol val="none"/>
          </c:marker>
          <c:cat>
            <c:numRef>
              <c:f>'Figure 10'!$C$20:$R$20</c:f>
              <c:numCache>
                <c:formatCode>General</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'Figure 10'!$C$26:$R$26</c:f>
              <c:numCache>
                <c:formatCode>#,##0</c:formatCode>
                <c:ptCount val="16"/>
                <c:pt idx="4">
                  <c:v>1045.7852230137</c:v>
                </c:pt>
                <c:pt idx="5" formatCode="_-* #,##0_-;\-* #,##0_-;_-* &quot;-&quot;??_-;_-@_-">
                  <c:v>1098.89341816859</c:v>
                </c:pt>
                <c:pt idx="6">
                  <c:v>1102.6151164498499</c:v>
                </c:pt>
                <c:pt idx="7" formatCode="_-* #,##0_-;\-* #,##0_-;_-* &quot;-&quot;??_-;_-@_-">
                  <c:v>1123.09487193823</c:v>
                </c:pt>
                <c:pt idx="8">
                  <c:v>1117.1694343773199</c:v>
                </c:pt>
                <c:pt idx="9" formatCode="_-* #,##0_-;\-* #,##0_-;_-* &quot;-&quot;??_-;_-@_-">
                  <c:v>1106.80854529351</c:v>
                </c:pt>
                <c:pt idx="10">
                  <c:v>1115.451500459</c:v>
                </c:pt>
                <c:pt idx="11" formatCode="_-* #,##0_-;\-* #,##0_-;_-* &quot;-&quot;??_-;_-@_-">
                  <c:v>1171.46813350403</c:v>
                </c:pt>
                <c:pt idx="12">
                  <c:v>1290.23477017501</c:v>
                </c:pt>
                <c:pt idx="13" formatCode="_-* #,##0_-;\-* #,##0_-;_-* &quot;-&quot;??_-;_-@_-">
                  <c:v>1283.54649046688</c:v>
                </c:pt>
                <c:pt idx="14">
                  <c:v>1277.7153616913199</c:v>
                </c:pt>
              </c:numCache>
            </c:numRef>
          </c:val>
          <c:smooth val="0"/>
          <c:extLst>
            <c:ext xmlns:c16="http://schemas.microsoft.com/office/drawing/2014/chart" uri="{C3380CC4-5D6E-409C-BE32-E72D297353CC}">
              <c16:uniqueId val="{0000000D-12A6-45D3-9AC2-609A0932EA4A}"/>
            </c:ext>
          </c:extLst>
        </c:ser>
        <c:ser>
          <c:idx val="6"/>
          <c:order val="6"/>
          <c:tx>
            <c:strRef>
              <c:f>'Figure 10'!$B$27</c:f>
              <c:strCache>
                <c:ptCount val="1"/>
                <c:pt idx="0">
                  <c:v>High 2022</c:v>
                </c:pt>
              </c:strCache>
            </c:strRef>
          </c:tx>
          <c:spPr>
            <a:ln w="19050" cap="rnd">
              <a:solidFill>
                <a:srgbClr val="40C1AC">
                  <a:alpha val="40000"/>
                </a:srgbClr>
              </a:solidFill>
              <a:prstDash val="dash"/>
              <a:round/>
            </a:ln>
            <a:effectLst/>
          </c:spPr>
          <c:marker>
            <c:symbol val="none"/>
          </c:marker>
          <c:cat>
            <c:numRef>
              <c:f>'Figure 10'!$C$20:$R$20</c:f>
              <c:numCache>
                <c:formatCode>General</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'Figure 10'!$C$27:$R$27</c:f>
              <c:numCache>
                <c:formatCode>#,##0</c:formatCode>
                <c:ptCount val="16"/>
                <c:pt idx="4">
                  <c:v>1047.4082026301401</c:v>
                </c:pt>
                <c:pt idx="5" formatCode="_-* #,##0_-;\-* #,##0_-;_-* &quot;-&quot;??_-;_-@_-">
                  <c:v>1191.9085669811</c:v>
                </c:pt>
                <c:pt idx="6">
                  <c:v>1215.39971500719</c:v>
                </c:pt>
                <c:pt idx="7" formatCode="_-* #,##0_-;\-* #,##0_-;_-* &quot;-&quot;??_-;_-@_-">
                  <c:v>1248.2036619468699</c:v>
                </c:pt>
                <c:pt idx="8">
                  <c:v>1337.8734166495201</c:v>
                </c:pt>
                <c:pt idx="9" formatCode="_-* #,##0_-;\-* #,##0_-;_-* &quot;-&quot;??_-;_-@_-">
                  <c:v>1439.3586501643499</c:v>
                </c:pt>
                <c:pt idx="10">
                  <c:v>1535.40379847595</c:v>
                </c:pt>
                <c:pt idx="11" formatCode="_-* #,##0_-;\-* #,##0_-;_-* &quot;-&quot;??_-;_-@_-">
                  <c:v>1563.34421213002</c:v>
                </c:pt>
                <c:pt idx="12">
                  <c:v>1620.0644337344399</c:v>
                </c:pt>
                <c:pt idx="13" formatCode="_-* #,##0_-;\-* #,##0_-;_-* &quot;-&quot;??_-;_-@_-">
                  <c:v>1562.98310394586</c:v>
                </c:pt>
                <c:pt idx="14">
                  <c:v>1560.9373499102901</c:v>
                </c:pt>
              </c:numCache>
            </c:numRef>
          </c:val>
          <c:smooth val="0"/>
          <c:extLst>
            <c:ext xmlns:c16="http://schemas.microsoft.com/office/drawing/2014/chart" uri="{C3380CC4-5D6E-409C-BE32-E72D297353CC}">
              <c16:uniqueId val="{0000000E-12A6-45D3-9AC2-609A0932EA4A}"/>
            </c:ext>
          </c:extLst>
        </c:ser>
        <c:dLbls>
          <c:showLegendKey val="0"/>
          <c:showVal val="0"/>
          <c:showCatName val="0"/>
          <c:showSerName val="0"/>
          <c:showPercent val="0"/>
          <c:showBubbleSize val="0"/>
        </c:dLbls>
        <c:marker val="1"/>
        <c:smooth val="0"/>
        <c:axId val="513478864"/>
        <c:axId val="513484112"/>
      </c:lineChart>
      <c:catAx>
        <c:axId val="513478864"/>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13484112"/>
        <c:crosses val="autoZero"/>
        <c:auto val="1"/>
        <c:lblAlgn val="ctr"/>
        <c:lblOffset val="0"/>
        <c:tickLblSkip val="1"/>
        <c:noMultiLvlLbl val="0"/>
      </c:catAx>
      <c:valAx>
        <c:axId val="513484112"/>
        <c:scaling>
          <c:orientation val="minMax"/>
        </c:scaling>
        <c:delete val="0"/>
        <c:axPos val="l"/>
        <c:majorGridlines>
          <c:spPr>
            <a:ln w="6350"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r>
                  <a:rPr lang="en-AU" b="1">
                    <a:solidFill>
                      <a:schemeClr val="tx1"/>
                    </a:solidFill>
                  </a:rPr>
                  <a:t>Gas demand (TJ/day)</a:t>
                </a:r>
              </a:p>
            </c:rich>
          </c:tx>
          <c:layout>
            <c:manualLayout>
              <c:xMode val="edge"/>
              <c:yMode val="edge"/>
              <c:x val="1.0854790419161681E-2"/>
              <c:y val="0.2440385416666666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13478864"/>
        <c:crosses val="autoZero"/>
        <c:crossBetween val="between"/>
      </c:valAx>
      <c:spPr>
        <a:noFill/>
        <a:ln>
          <a:noFill/>
        </a:ln>
        <a:effectLst/>
      </c:spPr>
    </c:plotArea>
    <c:legend>
      <c:legendPos val="b"/>
      <c:layout>
        <c:manualLayout>
          <c:xMode val="edge"/>
          <c:yMode val="edge"/>
          <c:x val="7.2365613397260553E-2"/>
          <c:y val="0.89228819966456097"/>
          <c:w val="0.92054337917864415"/>
          <c:h val="0.1032972113354131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latin typeface="+mn-lt"/>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42008290212015"/>
          <c:y val="3.1064990377715158E-2"/>
          <c:w val="0.88247583321310052"/>
          <c:h val="0.76755694444444444"/>
        </c:manualLayout>
      </c:layout>
      <c:barChart>
        <c:barDir val="col"/>
        <c:grouping val="stacked"/>
        <c:varyColors val="0"/>
        <c:ser>
          <c:idx val="0"/>
          <c:order val="0"/>
          <c:tx>
            <c:strRef>
              <c:f>'Figure 11'!$B$21</c:f>
              <c:strCache>
                <c:ptCount val="1"/>
                <c:pt idx="0">
                  <c:v>Minerals Processing</c:v>
                </c:pt>
              </c:strCache>
            </c:strRef>
          </c:tx>
          <c:spPr>
            <a:solidFill>
              <a:schemeClr val="accent1"/>
            </a:solidFill>
            <a:ln>
              <a:noFill/>
            </a:ln>
            <a:effectLst/>
          </c:spPr>
          <c:invertIfNegative val="0"/>
          <c:cat>
            <c:numRef>
              <c:f>'Figure 11'!$C$20:$M$20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11'!$C$21:$M$21</c:f>
              <c:numCache>
                <c:formatCode>#,##0</c:formatCode>
                <c:ptCount val="11"/>
                <c:pt idx="0">
                  <c:v>295.94158320547933</c:v>
                </c:pt>
                <c:pt idx="1">
                  <c:v>330.71542519125728</c:v>
                </c:pt>
                <c:pt idx="2">
                  <c:v>353.42070032876711</c:v>
                </c:pt>
                <c:pt idx="3">
                  <c:v>354.42070032876711</c:v>
                </c:pt>
                <c:pt idx="4">
                  <c:v>354.42070032876711</c:v>
                </c:pt>
                <c:pt idx="5">
                  <c:v>354.4039497814212</c:v>
                </c:pt>
                <c:pt idx="6">
                  <c:v>354.42070032876711</c:v>
                </c:pt>
                <c:pt idx="7">
                  <c:v>354.42070032876711</c:v>
                </c:pt>
                <c:pt idx="8">
                  <c:v>354.42070032876711</c:v>
                </c:pt>
                <c:pt idx="9">
                  <c:v>354.4039497814212</c:v>
                </c:pt>
                <c:pt idx="10">
                  <c:v>353</c:v>
                </c:pt>
              </c:numCache>
            </c:numRef>
          </c:val>
          <c:extLst>
            <c:ext xmlns:c16="http://schemas.microsoft.com/office/drawing/2014/chart" uri="{C3380CC4-5D6E-409C-BE32-E72D297353CC}">
              <c16:uniqueId val="{00000000-0857-48DA-8CAF-8BDD83DE3CBA}"/>
            </c:ext>
          </c:extLst>
        </c:ser>
        <c:ser>
          <c:idx val="2"/>
          <c:order val="1"/>
          <c:tx>
            <c:strRef>
              <c:f>'Figure 11'!$B$22</c:f>
              <c:strCache>
                <c:ptCount val="1"/>
                <c:pt idx="0">
                  <c:v>Electricity Generation</c:v>
                </c:pt>
              </c:strCache>
            </c:strRef>
          </c:tx>
          <c:spPr>
            <a:solidFill>
              <a:srgbClr val="E56A54"/>
            </a:solidFill>
            <a:ln>
              <a:noFill/>
            </a:ln>
            <a:effectLst/>
          </c:spPr>
          <c:invertIfNegative val="0"/>
          <c:cat>
            <c:numRef>
              <c:f>'Figure 11'!$C$20:$M$20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11'!$C$22:$M$22</c:f>
              <c:numCache>
                <c:formatCode>#,##0</c:formatCode>
                <c:ptCount val="11"/>
                <c:pt idx="0">
                  <c:v>248.11989345205481</c:v>
                </c:pt>
                <c:pt idx="1">
                  <c:v>243.61886642076553</c:v>
                </c:pt>
                <c:pt idx="2">
                  <c:v>239.4827561095891</c:v>
                </c:pt>
                <c:pt idx="3">
                  <c:v>221.97831769863012</c:v>
                </c:pt>
                <c:pt idx="4">
                  <c:v>208.6223567945201</c:v>
                </c:pt>
                <c:pt idx="5">
                  <c:v>221.1993384426234</c:v>
                </c:pt>
                <c:pt idx="6">
                  <c:v>221.41743150684911</c:v>
                </c:pt>
                <c:pt idx="7">
                  <c:v>235.40475463013709</c:v>
                </c:pt>
                <c:pt idx="8">
                  <c:v>321.20225893150712</c:v>
                </c:pt>
                <c:pt idx="9">
                  <c:v>358.86576609289642</c:v>
                </c:pt>
                <c:pt idx="10">
                  <c:v>344.76868673972615</c:v>
                </c:pt>
              </c:numCache>
            </c:numRef>
          </c:val>
          <c:extLst>
            <c:ext xmlns:c16="http://schemas.microsoft.com/office/drawing/2014/chart" uri="{C3380CC4-5D6E-409C-BE32-E72D297353CC}">
              <c16:uniqueId val="{00000001-0857-48DA-8CAF-8BDD83DE3CBA}"/>
            </c:ext>
          </c:extLst>
        </c:ser>
        <c:ser>
          <c:idx val="1"/>
          <c:order val="2"/>
          <c:tx>
            <c:strRef>
              <c:f>'Figure 11'!$B$23</c:f>
              <c:strCache>
                <c:ptCount val="1"/>
                <c:pt idx="0">
                  <c:v>Mining</c:v>
                </c:pt>
              </c:strCache>
            </c:strRef>
          </c:tx>
          <c:spPr>
            <a:solidFill>
              <a:srgbClr val="9B2241"/>
            </a:solidFill>
            <a:ln>
              <a:noFill/>
            </a:ln>
            <a:effectLst/>
          </c:spPr>
          <c:invertIfNegative val="0"/>
          <c:cat>
            <c:numRef>
              <c:f>'Figure 11'!$C$20:$M$20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11'!$C$23:$M$23</c:f>
              <c:numCache>
                <c:formatCode>#,##0</c:formatCode>
                <c:ptCount val="11"/>
                <c:pt idx="0">
                  <c:v>283.2979939726024</c:v>
                </c:pt>
                <c:pt idx="1">
                  <c:v>316.96809284153005</c:v>
                </c:pt>
                <c:pt idx="2">
                  <c:v>316.29176597260272</c:v>
                </c:pt>
                <c:pt idx="3">
                  <c:v>326.50275504109584</c:v>
                </c:pt>
                <c:pt idx="4">
                  <c:v>325.16529438356173</c:v>
                </c:pt>
                <c:pt idx="5">
                  <c:v>325.0155339617487</c:v>
                </c:pt>
                <c:pt idx="6">
                  <c:v>319.45383010958903</c:v>
                </c:pt>
                <c:pt idx="7">
                  <c:v>311.24957441095881</c:v>
                </c:pt>
                <c:pt idx="8">
                  <c:v>311.9801213150684</c:v>
                </c:pt>
                <c:pt idx="9">
                  <c:v>312.58674087431689</c:v>
                </c:pt>
                <c:pt idx="10">
                  <c:v>313.11187528767124</c:v>
                </c:pt>
              </c:numCache>
            </c:numRef>
          </c:val>
          <c:extLst>
            <c:ext xmlns:c16="http://schemas.microsoft.com/office/drawing/2014/chart" uri="{C3380CC4-5D6E-409C-BE32-E72D297353CC}">
              <c16:uniqueId val="{00000002-0857-48DA-8CAF-8BDD83DE3CBA}"/>
            </c:ext>
          </c:extLst>
        </c:ser>
        <c:ser>
          <c:idx val="3"/>
          <c:order val="3"/>
          <c:tx>
            <c:strRef>
              <c:f>'Figure 11'!$B$24</c:f>
              <c:strCache>
                <c:ptCount val="1"/>
                <c:pt idx="0">
                  <c:v>Industrial</c:v>
                </c:pt>
              </c:strCache>
            </c:strRef>
          </c:tx>
          <c:spPr>
            <a:solidFill>
              <a:srgbClr val="A3519B"/>
            </a:solidFill>
            <a:ln>
              <a:noFill/>
            </a:ln>
            <a:effectLst/>
          </c:spPr>
          <c:invertIfNegative val="0"/>
          <c:cat>
            <c:numRef>
              <c:f>'Figure 11'!$C$20:$M$20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11'!$C$24:$M$24</c:f>
              <c:numCache>
                <c:formatCode>#,##0</c:formatCode>
                <c:ptCount val="11"/>
                <c:pt idx="0">
                  <c:v>162.08813526027396</c:v>
                </c:pt>
                <c:pt idx="1">
                  <c:v>165.00670092896181</c:v>
                </c:pt>
                <c:pt idx="2">
                  <c:v>168.02220369863014</c:v>
                </c:pt>
                <c:pt idx="3">
                  <c:v>169.45399997260276</c:v>
                </c:pt>
                <c:pt idx="4">
                  <c:v>162.14175542465753</c:v>
                </c:pt>
                <c:pt idx="5">
                  <c:v>277.42104024590168</c:v>
                </c:pt>
                <c:pt idx="6">
                  <c:v>276.74175542465753</c:v>
                </c:pt>
                <c:pt idx="7">
                  <c:v>276.74175542465753</c:v>
                </c:pt>
                <c:pt idx="8">
                  <c:v>276.74175542465753</c:v>
                </c:pt>
                <c:pt idx="9">
                  <c:v>274.62104024590167</c:v>
                </c:pt>
                <c:pt idx="10">
                  <c:v>274.84175542465755</c:v>
                </c:pt>
              </c:numCache>
            </c:numRef>
          </c:val>
          <c:extLst>
            <c:ext xmlns:c16="http://schemas.microsoft.com/office/drawing/2014/chart" uri="{C3380CC4-5D6E-409C-BE32-E72D297353CC}">
              <c16:uniqueId val="{00000003-0857-48DA-8CAF-8BDD83DE3CBA}"/>
            </c:ext>
          </c:extLst>
        </c:ser>
        <c:ser>
          <c:idx val="5"/>
          <c:order val="4"/>
          <c:tx>
            <c:strRef>
              <c:f>'Figure 11'!$B$25</c:f>
              <c:strCache>
                <c:ptCount val="1"/>
                <c:pt idx="0">
                  <c:v>Distribution</c:v>
                </c:pt>
              </c:strCache>
            </c:strRef>
          </c:tx>
          <c:spPr>
            <a:solidFill>
              <a:schemeClr val="accent6"/>
            </a:solidFill>
            <a:ln>
              <a:noFill/>
            </a:ln>
            <a:effectLst/>
          </c:spPr>
          <c:invertIfNegative val="0"/>
          <c:cat>
            <c:numRef>
              <c:f>'Figure 11'!$C$20:$M$20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11'!$C$25:$M$25</c:f>
              <c:numCache>
                <c:formatCode>#,##0</c:formatCode>
                <c:ptCount val="11"/>
                <c:pt idx="0">
                  <c:v>76.223026010145446</c:v>
                </c:pt>
                <c:pt idx="1">
                  <c:v>77.856330197115355</c:v>
                </c:pt>
                <c:pt idx="2">
                  <c:v>79.900016578630954</c:v>
                </c:pt>
                <c:pt idx="3">
                  <c:v>80.65239514364572</c:v>
                </c:pt>
                <c:pt idx="4">
                  <c:v>80.913753086427121</c:v>
                </c:pt>
                <c:pt idx="5">
                  <c:v>80.269229892570806</c:v>
                </c:pt>
                <c:pt idx="6">
                  <c:v>81.644067719394258</c:v>
                </c:pt>
                <c:pt idx="7">
                  <c:v>82.805991677427215</c:v>
                </c:pt>
                <c:pt idx="8">
                  <c:v>83.946461480541174</c:v>
                </c:pt>
                <c:pt idx="9">
                  <c:v>84.845352515371616</c:v>
                </c:pt>
                <c:pt idx="10">
                  <c:v>86.204071354560028</c:v>
                </c:pt>
              </c:numCache>
            </c:numRef>
          </c:val>
          <c:extLst>
            <c:ext xmlns:c16="http://schemas.microsoft.com/office/drawing/2014/chart" uri="{C3380CC4-5D6E-409C-BE32-E72D297353CC}">
              <c16:uniqueId val="{00000004-0857-48DA-8CAF-8BDD83DE3CBA}"/>
            </c:ext>
          </c:extLst>
        </c:ser>
        <c:dLbls>
          <c:showLegendKey val="0"/>
          <c:showVal val="0"/>
          <c:showCatName val="0"/>
          <c:showSerName val="0"/>
          <c:showPercent val="0"/>
          <c:showBubbleSize val="0"/>
        </c:dLbls>
        <c:gapWidth val="150"/>
        <c:overlap val="100"/>
        <c:axId val="606908496"/>
        <c:axId val="606904232"/>
      </c:barChart>
      <c:lineChart>
        <c:grouping val="stacked"/>
        <c:varyColors val="0"/>
        <c:ser>
          <c:idx val="4"/>
          <c:order val="5"/>
          <c:tx>
            <c:strRef>
              <c:f>'Figure 11'!$B$29</c:f>
              <c:strCache>
                <c:ptCount val="1"/>
                <c:pt idx="0">
                  <c:v>Total (net of electrification)</c:v>
                </c:pt>
              </c:strCache>
            </c:strRef>
          </c:tx>
          <c:spPr>
            <a:ln>
              <a:solidFill>
                <a:srgbClr val="3C1053"/>
              </a:solidFill>
              <a:prstDash val="sysDash"/>
            </a:ln>
          </c:spPr>
          <c:marker>
            <c:symbol val="square"/>
            <c:size val="6"/>
            <c:spPr>
              <a:solidFill>
                <a:srgbClr val="3C1053"/>
              </a:solidFill>
              <a:ln>
                <a:noFill/>
              </a:ln>
            </c:spPr>
          </c:marker>
          <c:cat>
            <c:numRef>
              <c:f>'Figure 11'!$C$20:$M$20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11'!$C$29:$M$29</c:f>
              <c:numCache>
                <c:formatCode>#,##0</c:formatCode>
                <c:ptCount val="11"/>
                <c:pt idx="0">
                  <c:v>1065.67063190056</c:v>
                </c:pt>
                <c:pt idx="1">
                  <c:v>1132.5590876834499</c:v>
                </c:pt>
                <c:pt idx="2">
                  <c:v>1153.1078673183599</c:v>
                </c:pt>
                <c:pt idx="3">
                  <c:v>1147.29733802036</c:v>
                </c:pt>
                <c:pt idx="4">
                  <c:v>1123.70005451108</c:v>
                </c:pt>
                <c:pt idx="5">
                  <c:v>1248.83051032973</c:v>
                </c:pt>
                <c:pt idx="6">
                  <c:v>1240.59604618241</c:v>
                </c:pt>
                <c:pt idx="7">
                  <c:v>1236.61702778428</c:v>
                </c:pt>
                <c:pt idx="8">
                  <c:v>1309.8754266860201</c:v>
                </c:pt>
                <c:pt idx="9">
                  <c:v>1339.64340449625</c:v>
                </c:pt>
                <c:pt idx="10">
                  <c:v>1324.77744005319</c:v>
                </c:pt>
              </c:numCache>
            </c:numRef>
          </c:val>
          <c:smooth val="0"/>
          <c:extLst>
            <c:ext xmlns:c16="http://schemas.microsoft.com/office/drawing/2014/chart" uri="{C3380CC4-5D6E-409C-BE32-E72D297353CC}">
              <c16:uniqueId val="{00000005-0857-48DA-8CAF-8BDD83DE3CBA}"/>
            </c:ext>
          </c:extLst>
        </c:ser>
        <c:dLbls>
          <c:showLegendKey val="0"/>
          <c:showVal val="0"/>
          <c:showCatName val="0"/>
          <c:showSerName val="0"/>
          <c:showPercent val="0"/>
          <c:showBubbleSize val="0"/>
        </c:dLbls>
        <c:marker val="1"/>
        <c:smooth val="0"/>
        <c:axId val="606908496"/>
        <c:axId val="606904232"/>
      </c:lineChart>
      <c:catAx>
        <c:axId val="606908496"/>
        <c:scaling>
          <c:orientation val="minMax"/>
        </c:scaling>
        <c:delete val="0"/>
        <c:axPos val="b"/>
        <c:numFmt formatCode="General" sourceLinked="1"/>
        <c:majorTickMark val="none"/>
        <c:minorTickMark val="none"/>
        <c:tickLblPos val="low"/>
        <c:spPr>
          <a:noFill/>
          <a:ln w="9525" cap="flat" cmpd="sng" algn="ctr">
            <a:solidFill>
              <a:srgbClr val="FFFFFF">
                <a:lumMod val="75000"/>
              </a:srgbClr>
            </a:solidFill>
            <a:round/>
          </a:ln>
          <a:effectLst/>
        </c:spPr>
        <c:txPr>
          <a:bodyPr rot="-60000000" vert="horz"/>
          <a:lstStyle/>
          <a:p>
            <a:pPr>
              <a:defRPr>
                <a:solidFill>
                  <a:schemeClr val="tx1"/>
                </a:solidFill>
              </a:defRPr>
            </a:pPr>
            <a:endParaRPr lang="en-US"/>
          </a:p>
        </c:txPr>
        <c:crossAx val="606904232"/>
        <c:crosses val="autoZero"/>
        <c:auto val="1"/>
        <c:lblAlgn val="ctr"/>
        <c:lblOffset val="0"/>
        <c:noMultiLvlLbl val="0"/>
      </c:catAx>
      <c:valAx>
        <c:axId val="606904232"/>
        <c:scaling>
          <c:orientation val="minMax"/>
        </c:scaling>
        <c:delete val="0"/>
        <c:axPos val="l"/>
        <c:majorGridlines>
          <c:spPr>
            <a:ln w="6350" cap="flat" cmpd="sng" algn="ctr">
              <a:solidFill>
                <a:schemeClr val="bg1">
                  <a:lumMod val="75000"/>
                </a:schemeClr>
              </a:solidFill>
              <a:round/>
            </a:ln>
            <a:effectLst/>
          </c:spPr>
        </c:majorGridlines>
        <c:title>
          <c:tx>
            <c:rich>
              <a:bodyPr rot="-5400000" vert="horz"/>
              <a:lstStyle/>
              <a:p>
                <a:pPr algn="ctr" rtl="0">
                  <a:defRPr b="1">
                    <a:solidFill>
                      <a:schemeClr val="tx1"/>
                    </a:solidFill>
                  </a:defRPr>
                </a:pPr>
                <a:r>
                  <a:rPr lang="en-AU" b="1">
                    <a:solidFill>
                      <a:schemeClr val="tx1"/>
                    </a:solidFill>
                  </a:rPr>
                  <a:t>Gas demand (TJ/day)</a:t>
                </a:r>
              </a:p>
              <a:p>
                <a:pPr algn="ctr" rtl="0">
                  <a:defRPr b="1">
                    <a:solidFill>
                      <a:schemeClr val="tx1"/>
                    </a:solidFill>
                  </a:defRPr>
                </a:pPr>
                <a:endParaRPr lang="en-AU" b="1">
                  <a:solidFill>
                    <a:schemeClr val="tx1"/>
                  </a:solidFill>
                </a:endParaRPr>
              </a:p>
            </c:rich>
          </c:tx>
          <c:layout>
            <c:manualLayout>
              <c:xMode val="edge"/>
              <c:yMode val="edge"/>
              <c:x val="6.7814653459418849E-3"/>
              <c:y val="0.19336837675321109"/>
            </c:manualLayout>
          </c:layout>
          <c:overlay val="0"/>
          <c:spPr>
            <a:noFill/>
            <a:ln>
              <a:noFill/>
            </a:ln>
            <a:effectLst/>
          </c:spPr>
        </c:title>
        <c:numFmt formatCode="#,##0" sourceLinked="0"/>
        <c:majorTickMark val="none"/>
        <c:minorTickMark val="none"/>
        <c:tickLblPos val="nextTo"/>
        <c:spPr>
          <a:noFill/>
          <a:ln>
            <a:noFill/>
          </a:ln>
          <a:effectLst/>
        </c:spPr>
        <c:txPr>
          <a:bodyPr rot="-60000000" vert="horz"/>
          <a:lstStyle/>
          <a:p>
            <a:pPr>
              <a:defRPr>
                <a:solidFill>
                  <a:schemeClr val="tx1"/>
                </a:solidFill>
              </a:defRPr>
            </a:pPr>
            <a:endParaRPr lang="en-US"/>
          </a:p>
        </c:txPr>
        <c:crossAx val="606908496"/>
        <c:crosses val="autoZero"/>
        <c:crossBetween val="between"/>
      </c:valAx>
    </c:plotArea>
    <c:legend>
      <c:legendPos val="b"/>
      <c:layout>
        <c:manualLayout>
          <c:xMode val="edge"/>
          <c:yMode val="edge"/>
          <c:x val="7.4839962188684564E-2"/>
          <c:y val="0.89297291666666667"/>
          <c:w val="0.92516003781131539"/>
          <c:h val="0.10702708333333333"/>
        </c:manualLayout>
      </c:layout>
      <c:overlay val="0"/>
      <c:spPr>
        <a:noFill/>
        <a:ln>
          <a:noFill/>
        </a:ln>
        <a:effectLst/>
      </c:spPr>
      <c:txPr>
        <a:bodyPr rot="0" vert="horz"/>
        <a:lstStyle/>
        <a:p>
          <a:pPr>
            <a:defRPr>
              <a:solidFill>
                <a:schemeClr val="tx1"/>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latin typeface="+mn-lt"/>
          <a:cs typeface="Segoe UI Semilight" panose="020B0402040204020203"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402153558052439E-2"/>
          <c:y val="3.1064930555555561E-2"/>
          <c:w val="0.89842462546816482"/>
          <c:h val="0.7771569444444445"/>
        </c:manualLayout>
      </c:layout>
      <c:barChart>
        <c:barDir val="col"/>
        <c:grouping val="stacked"/>
        <c:varyColors val="0"/>
        <c:ser>
          <c:idx val="0"/>
          <c:order val="0"/>
          <c:tx>
            <c:strRef>
              <c:f>'Figure 12'!$B$21</c:f>
              <c:strCache>
                <c:ptCount val="1"/>
                <c:pt idx="0">
                  <c:v>Metro/South West</c:v>
                </c:pt>
              </c:strCache>
            </c:strRef>
          </c:tx>
          <c:spPr>
            <a:solidFill>
              <a:srgbClr val="6B3077"/>
            </a:solidFill>
            <a:ln>
              <a:noFill/>
            </a:ln>
            <a:effectLst/>
          </c:spPr>
          <c:invertIfNegative val="0"/>
          <c:cat>
            <c:numRef>
              <c:f>'Figure 12'!$C$20:$M$20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12'!$C$21:$M$21</c:f>
              <c:numCache>
                <c:formatCode>#,##0</c:formatCode>
                <c:ptCount val="11"/>
                <c:pt idx="0">
                  <c:v>656.65408229259072</c:v>
                </c:pt>
                <c:pt idx="1">
                  <c:v>637.41916409531052</c:v>
                </c:pt>
                <c:pt idx="2">
                  <c:v>630.98123925099776</c:v>
                </c:pt>
                <c:pt idx="3">
                  <c:v>600.51226310169409</c:v>
                </c:pt>
                <c:pt idx="4">
                  <c:v>606.16426837542429</c:v>
                </c:pt>
                <c:pt idx="5">
                  <c:v>571.05476471895258</c:v>
                </c:pt>
                <c:pt idx="6">
                  <c:v>557.8808523694363</c:v>
                </c:pt>
                <c:pt idx="7">
                  <c:v>572.47650479312279</c:v>
                </c:pt>
                <c:pt idx="8">
                  <c:v>615.75248632227874</c:v>
                </c:pt>
                <c:pt idx="9">
                  <c:v>627.2469709714544</c:v>
                </c:pt>
                <c:pt idx="10">
                  <c:v>655.22697345596225</c:v>
                </c:pt>
              </c:numCache>
            </c:numRef>
          </c:val>
          <c:extLst>
            <c:ext xmlns:c16="http://schemas.microsoft.com/office/drawing/2014/chart" uri="{C3380CC4-5D6E-409C-BE32-E72D297353CC}">
              <c16:uniqueId val="{00000000-FF98-4D11-BD35-E574567AE8F5}"/>
            </c:ext>
          </c:extLst>
        </c:ser>
        <c:ser>
          <c:idx val="1"/>
          <c:order val="1"/>
          <c:tx>
            <c:strRef>
              <c:f>'Figure 12'!$B$22</c:f>
              <c:strCache>
                <c:ptCount val="1"/>
                <c:pt idx="0">
                  <c:v>North</c:v>
                </c:pt>
              </c:strCache>
            </c:strRef>
          </c:tx>
          <c:spPr>
            <a:solidFill>
              <a:srgbClr val="E56A54"/>
            </a:solidFill>
            <a:ln>
              <a:noFill/>
            </a:ln>
            <a:effectLst/>
          </c:spPr>
          <c:invertIfNegative val="0"/>
          <c:cat>
            <c:numRef>
              <c:f>'Figure 12'!$C$20:$M$20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12'!$C$22:$M$22</c:f>
              <c:numCache>
                <c:formatCode>#,##0</c:formatCode>
                <c:ptCount val="11"/>
                <c:pt idx="0">
                  <c:v>284.29803580821903</c:v>
                </c:pt>
                <c:pt idx="1">
                  <c:v>294.706552459016</c:v>
                </c:pt>
                <c:pt idx="2">
                  <c:v>290.87899454794501</c:v>
                </c:pt>
                <c:pt idx="3">
                  <c:v>286.83657153424701</c:v>
                </c:pt>
                <c:pt idx="4">
                  <c:v>272.89729619178098</c:v>
                </c:pt>
                <c:pt idx="5">
                  <c:v>265.75248008196701</c:v>
                </c:pt>
                <c:pt idx="6">
                  <c:v>333.79018246575299</c:v>
                </c:pt>
                <c:pt idx="7">
                  <c:v>330.18642230136999</c:v>
                </c:pt>
                <c:pt idx="8">
                  <c:v>330.60816084931503</c:v>
                </c:pt>
                <c:pt idx="9">
                  <c:v>328.14712453551903</c:v>
                </c:pt>
                <c:pt idx="10">
                  <c:v>330.10159389041098</c:v>
                </c:pt>
              </c:numCache>
            </c:numRef>
          </c:val>
          <c:extLst>
            <c:ext xmlns:c16="http://schemas.microsoft.com/office/drawing/2014/chart" uri="{C3380CC4-5D6E-409C-BE32-E72D297353CC}">
              <c16:uniqueId val="{00000001-FF98-4D11-BD35-E574567AE8F5}"/>
            </c:ext>
          </c:extLst>
        </c:ser>
        <c:ser>
          <c:idx val="3"/>
          <c:order val="2"/>
          <c:tx>
            <c:strRef>
              <c:f>'Figure 12'!$B$23</c:f>
              <c:strCache>
                <c:ptCount val="1"/>
                <c:pt idx="0">
                  <c:v>East</c:v>
                </c:pt>
              </c:strCache>
            </c:strRef>
          </c:tx>
          <c:spPr>
            <a:solidFill>
              <a:srgbClr val="40C1AC"/>
            </a:solidFill>
            <a:ln>
              <a:noFill/>
            </a:ln>
            <a:effectLst/>
          </c:spPr>
          <c:invertIfNegative val="0"/>
          <c:cat>
            <c:numRef>
              <c:f>'Figure 12'!$C$20:$M$20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12'!$C$23:$M$23</c:f>
              <c:numCache>
                <c:formatCode>#,##0</c:formatCode>
                <c:ptCount val="11"/>
                <c:pt idx="0">
                  <c:v>122.02443778289</c:v>
                </c:pt>
                <c:pt idx="1">
                  <c:v>125.235839366916</c:v>
                </c:pt>
                <c:pt idx="2">
                  <c:v>125.002496538405</c:v>
                </c:pt>
                <c:pt idx="3">
                  <c:v>129.42490605449899</c:v>
                </c:pt>
                <c:pt idx="4">
                  <c:v>122.95326545692301</c:v>
                </c:pt>
                <c:pt idx="5">
                  <c:v>120.93871703052901</c:v>
                </c:pt>
                <c:pt idx="6">
                  <c:v>114.304492498809</c:v>
                </c:pt>
                <c:pt idx="7">
                  <c:v>105.597938057915</c:v>
                </c:pt>
                <c:pt idx="8">
                  <c:v>106.23710340756401</c:v>
                </c:pt>
                <c:pt idx="9">
                  <c:v>106.714155129641</c:v>
                </c:pt>
                <c:pt idx="10">
                  <c:v>107.14582816251099</c:v>
                </c:pt>
              </c:numCache>
            </c:numRef>
          </c:val>
          <c:extLst>
            <c:ext xmlns:c16="http://schemas.microsoft.com/office/drawing/2014/chart" uri="{C3380CC4-5D6E-409C-BE32-E72D297353CC}">
              <c16:uniqueId val="{00000002-FF98-4D11-BD35-E574567AE8F5}"/>
            </c:ext>
          </c:extLst>
        </c:ser>
        <c:dLbls>
          <c:showLegendKey val="0"/>
          <c:showVal val="0"/>
          <c:showCatName val="0"/>
          <c:showSerName val="0"/>
          <c:showPercent val="0"/>
          <c:showBubbleSize val="0"/>
        </c:dLbls>
        <c:gapWidth val="150"/>
        <c:overlap val="100"/>
        <c:axId val="606908496"/>
        <c:axId val="606904232"/>
      </c:barChart>
      <c:catAx>
        <c:axId val="606908496"/>
        <c:scaling>
          <c:orientation val="minMax"/>
        </c:scaling>
        <c:delete val="0"/>
        <c:axPos val="b"/>
        <c:numFmt formatCode="General" sourceLinked="1"/>
        <c:majorTickMark val="none"/>
        <c:minorTickMark val="none"/>
        <c:tickLblPos val="low"/>
        <c:spPr>
          <a:noFill/>
          <a:ln w="9525" cap="flat" cmpd="sng" algn="ctr">
            <a:solidFill>
              <a:srgbClr val="FFFFFF">
                <a:lumMod val="75000"/>
              </a:srgb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crossAx val="606904232"/>
        <c:crosses val="autoZero"/>
        <c:auto val="1"/>
        <c:lblAlgn val="ctr"/>
        <c:lblOffset val="0"/>
        <c:noMultiLvlLbl val="0"/>
      </c:catAx>
      <c:valAx>
        <c:axId val="606904232"/>
        <c:scaling>
          <c:orientation val="minMax"/>
          <c:max val="1200"/>
        </c:scaling>
        <c:delete val="0"/>
        <c:axPos val="l"/>
        <c:majorGridlines>
          <c:spPr>
            <a:ln w="6350"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Segoe UI Semilight" panose="020B0402040204020203" pitchFamily="34" charset="0"/>
                  </a:defRPr>
                </a:pPr>
                <a:r>
                  <a:rPr lang="en-AU" sz="900" b="1" i="0" baseline="0">
                    <a:effectLst/>
                  </a:rPr>
                  <a:t>Gas demand (TJ/day)</a:t>
                </a:r>
                <a:endParaRPr lang="en-AU" sz="900" b="1">
                  <a:effectLst/>
                </a:endParaRPr>
              </a:p>
            </c:rich>
          </c:tx>
          <c:layout>
            <c:manualLayout>
              <c:xMode val="edge"/>
              <c:yMode val="edge"/>
              <c:x val="7.7638888888888879E-3"/>
              <c:y val="0.224528125"/>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n-lt"/>
                  <a:ea typeface="+mn-ea"/>
                  <a:cs typeface="Segoe UI Semilight" panose="020B0402040204020203"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crossAx val="606908496"/>
        <c:crosses val="autoZero"/>
        <c:crossBetween val="between"/>
      </c:valAx>
      <c:spPr>
        <a:noFill/>
        <a:ln>
          <a:noFill/>
        </a:ln>
        <a:effectLst/>
      </c:spPr>
    </c:plotArea>
    <c:legend>
      <c:legendPos val="b"/>
      <c:layout>
        <c:manualLayout>
          <c:xMode val="edge"/>
          <c:yMode val="edge"/>
          <c:x val="7.8579744069912624E-2"/>
          <c:y val="0.91874028189244994"/>
          <c:w val="0.89352684144818995"/>
          <c:h val="5.38962766388271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latin typeface="Segoe UI Semilight" panose="020B0402040204020203" pitchFamily="34" charset="0"/>
          <a:cs typeface="Segoe UI Semilight" panose="020B0402040204020203"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5830212234706E-2"/>
          <c:y val="2.2159027777777777E-2"/>
          <c:w val="0.90696613607990018"/>
          <c:h val="0.79351076388888886"/>
        </c:manualLayout>
      </c:layout>
      <c:lineChart>
        <c:grouping val="standard"/>
        <c:varyColors val="0"/>
        <c:ser>
          <c:idx val="0"/>
          <c:order val="0"/>
          <c:tx>
            <c:strRef>
              <c:f>'Figure 13'!$B$23</c:f>
              <c:strCache>
                <c:ptCount val="1"/>
                <c:pt idx="0">
                  <c:v>Actuals</c:v>
                </c:pt>
              </c:strCache>
            </c:strRef>
          </c:tx>
          <c:spPr>
            <a:ln w="19050" cap="rnd">
              <a:solidFill>
                <a:schemeClr val="tx1"/>
              </a:solidFill>
              <a:round/>
            </a:ln>
            <a:effectLst/>
          </c:spPr>
          <c:marker>
            <c:symbol val="square"/>
            <c:size val="5"/>
            <c:spPr>
              <a:solidFill>
                <a:schemeClr val="tx2"/>
              </a:solidFill>
              <a:ln w="9525">
                <a:solidFill>
                  <a:schemeClr val="bg2">
                    <a:lumMod val="10000"/>
                  </a:schemeClr>
                </a:solidFill>
              </a:ln>
              <a:effectLst/>
            </c:spPr>
          </c:marker>
          <c:cat>
            <c:numRef>
              <c:f>'Figure 13'!$C$22:$R$22</c:f>
              <c:numCache>
                <c:formatCode>General</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'Figure 13'!$C$23:$R$23</c:f>
              <c:numCache>
                <c:formatCode>#,##0</c:formatCode>
                <c:ptCount val="16"/>
                <c:pt idx="0">
                  <c:v>176.99236984109601</c:v>
                </c:pt>
                <c:pt idx="1">
                  <c:v>171.33590781369861</c:v>
                </c:pt>
                <c:pt idx="2">
                  <c:v>177.02718203278692</c:v>
                </c:pt>
                <c:pt idx="3">
                  <c:v>147.79799894794522</c:v>
                </c:pt>
                <c:pt idx="4">
                  <c:v>195.48107715068494</c:v>
                </c:pt>
                <c:pt idx="5">
                  <c:v>208</c:v>
                </c:pt>
              </c:numCache>
            </c:numRef>
          </c:val>
          <c:smooth val="0"/>
          <c:extLst>
            <c:ext xmlns:c16="http://schemas.microsoft.com/office/drawing/2014/chart" uri="{C3380CC4-5D6E-409C-BE32-E72D297353CC}">
              <c16:uniqueId val="{00000000-8A90-43AD-9BDA-81728920C809}"/>
            </c:ext>
          </c:extLst>
        </c:ser>
        <c:ser>
          <c:idx val="1"/>
          <c:order val="1"/>
          <c:tx>
            <c:strRef>
              <c:f>'Figure 13'!$B$24</c:f>
              <c:strCache>
                <c:ptCount val="1"/>
                <c:pt idx="0">
                  <c:v>Low</c:v>
                </c:pt>
              </c:strCache>
            </c:strRef>
          </c:tx>
          <c:spPr>
            <a:ln w="28575" cap="rnd">
              <a:solidFill>
                <a:srgbClr val="9B2241"/>
              </a:solidFill>
              <a:round/>
            </a:ln>
            <a:effectLst/>
          </c:spPr>
          <c:marker>
            <c:symbol val="none"/>
          </c:marker>
          <c:cat>
            <c:numRef>
              <c:f>'Figure 13'!$C$22:$R$22</c:f>
              <c:numCache>
                <c:formatCode>General</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'Figure 13'!$C$24:$R$24</c:f>
              <c:numCache>
                <c:formatCode>#,##0</c:formatCode>
                <c:ptCount val="16"/>
                <c:pt idx="5">
                  <c:v>208</c:v>
                </c:pt>
                <c:pt idx="6">
                  <c:v>172.64582448087401</c:v>
                </c:pt>
                <c:pt idx="7">
                  <c:v>163.18026375342501</c:v>
                </c:pt>
                <c:pt idx="8">
                  <c:v>136.85834049315099</c:v>
                </c:pt>
                <c:pt idx="9">
                  <c:v>146.33580972602701</c:v>
                </c:pt>
                <c:pt idx="10">
                  <c:v>114.948307896175</c:v>
                </c:pt>
                <c:pt idx="11">
                  <c:v>108.119275315069</c:v>
                </c:pt>
                <c:pt idx="12">
                  <c:v>131.453205123288</c:v>
                </c:pt>
                <c:pt idx="13">
                  <c:v>189.62051071232901</c:v>
                </c:pt>
                <c:pt idx="14">
                  <c:v>207.39128349726801</c:v>
                </c:pt>
                <c:pt idx="15">
                  <c:v>239.48964043835599</c:v>
                </c:pt>
              </c:numCache>
            </c:numRef>
          </c:val>
          <c:smooth val="0"/>
          <c:extLst>
            <c:ext xmlns:c16="http://schemas.microsoft.com/office/drawing/2014/chart" uri="{C3380CC4-5D6E-409C-BE32-E72D297353CC}">
              <c16:uniqueId val="{00000001-8A90-43AD-9BDA-81728920C809}"/>
            </c:ext>
          </c:extLst>
        </c:ser>
        <c:ser>
          <c:idx val="2"/>
          <c:order val="2"/>
          <c:tx>
            <c:strRef>
              <c:f>'Figure 13'!$B$25</c:f>
              <c:strCache>
                <c:ptCount val="1"/>
                <c:pt idx="0">
                  <c:v>Expected</c:v>
                </c:pt>
              </c:strCache>
            </c:strRef>
          </c:tx>
          <c:spPr>
            <a:ln w="28575" cap="rnd">
              <a:solidFill>
                <a:srgbClr val="A3519B"/>
              </a:solidFill>
              <a:round/>
            </a:ln>
            <a:effectLst/>
          </c:spPr>
          <c:marker>
            <c:symbol val="none"/>
          </c:marker>
          <c:cat>
            <c:numRef>
              <c:f>'Figure 13'!$C$22:$R$22</c:f>
              <c:numCache>
                <c:formatCode>General</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'Figure 13'!$C$25:$R$25</c:f>
              <c:numCache>
                <c:formatCode>#,##0</c:formatCode>
                <c:ptCount val="16"/>
                <c:pt idx="5">
                  <c:v>207.95375663013701</c:v>
                </c:pt>
                <c:pt idx="6">
                  <c:v>201.48795983606601</c:v>
                </c:pt>
                <c:pt idx="7">
                  <c:v>194.67244978082201</c:v>
                </c:pt>
                <c:pt idx="8">
                  <c:v>177.24801136986301</c:v>
                </c:pt>
                <c:pt idx="9">
                  <c:v>164.752050465753</c:v>
                </c:pt>
                <c:pt idx="10">
                  <c:v>177.33990726776</c:v>
                </c:pt>
                <c:pt idx="11">
                  <c:v>177.54712517808201</c:v>
                </c:pt>
                <c:pt idx="12">
                  <c:v>191.53444830136999</c:v>
                </c:pt>
                <c:pt idx="13">
                  <c:v>277.33195260273999</c:v>
                </c:pt>
                <c:pt idx="14">
                  <c:v>315.00633491803302</c:v>
                </c:pt>
                <c:pt idx="15">
                  <c:v>300.89838041095902</c:v>
                </c:pt>
              </c:numCache>
            </c:numRef>
          </c:val>
          <c:smooth val="0"/>
          <c:extLst>
            <c:ext xmlns:c16="http://schemas.microsoft.com/office/drawing/2014/chart" uri="{C3380CC4-5D6E-409C-BE32-E72D297353CC}">
              <c16:uniqueId val="{00000002-8A90-43AD-9BDA-81728920C809}"/>
            </c:ext>
          </c:extLst>
        </c:ser>
        <c:ser>
          <c:idx val="3"/>
          <c:order val="3"/>
          <c:tx>
            <c:strRef>
              <c:f>'Figure 13'!$B$26</c:f>
              <c:strCache>
                <c:ptCount val="1"/>
                <c:pt idx="0">
                  <c:v>High</c:v>
                </c:pt>
              </c:strCache>
            </c:strRef>
          </c:tx>
          <c:spPr>
            <a:ln w="28575" cap="sq">
              <a:solidFill>
                <a:srgbClr val="40C1AC"/>
              </a:solidFill>
              <a:round/>
            </a:ln>
            <a:effectLst/>
          </c:spPr>
          <c:marker>
            <c:symbol val="none"/>
          </c:marker>
          <c:cat>
            <c:numRef>
              <c:f>'Figure 13'!$C$22:$R$22</c:f>
              <c:numCache>
                <c:formatCode>General</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'Figure 13'!$C$26:$R$26</c:f>
              <c:numCache>
                <c:formatCode>#,##0</c:formatCode>
                <c:ptCount val="16"/>
                <c:pt idx="5">
                  <c:v>207.95375663013701</c:v>
                </c:pt>
                <c:pt idx="6">
                  <c:v>234.631150928962</c:v>
                </c:pt>
                <c:pt idx="7">
                  <c:v>271.54062720547898</c:v>
                </c:pt>
                <c:pt idx="8">
                  <c:v>171.70926597260299</c:v>
                </c:pt>
                <c:pt idx="9">
                  <c:v>201.440661150685</c:v>
                </c:pt>
                <c:pt idx="10">
                  <c:v>211.96340606557399</c:v>
                </c:pt>
                <c:pt idx="11">
                  <c:v>181.82652975342501</c:v>
                </c:pt>
                <c:pt idx="12">
                  <c:v>264.72996791780798</c:v>
                </c:pt>
                <c:pt idx="13">
                  <c:v>293.85152399999998</c:v>
                </c:pt>
                <c:pt idx="14">
                  <c:v>265.74217693989101</c:v>
                </c:pt>
                <c:pt idx="15">
                  <c:v>256.34334734246602</c:v>
                </c:pt>
              </c:numCache>
            </c:numRef>
          </c:val>
          <c:smooth val="0"/>
          <c:extLst>
            <c:ext xmlns:c16="http://schemas.microsoft.com/office/drawing/2014/chart" uri="{C3380CC4-5D6E-409C-BE32-E72D297353CC}">
              <c16:uniqueId val="{00000003-8A90-43AD-9BDA-81728920C809}"/>
            </c:ext>
          </c:extLst>
        </c:ser>
        <c:ser>
          <c:idx val="4"/>
          <c:order val="4"/>
          <c:tx>
            <c:strRef>
              <c:f>'Figure 13'!$B$27</c:f>
              <c:strCache>
                <c:ptCount val="1"/>
                <c:pt idx="0">
                  <c:v>Low 2022</c:v>
                </c:pt>
              </c:strCache>
            </c:strRef>
          </c:tx>
          <c:spPr>
            <a:ln w="19050" cap="rnd">
              <a:solidFill>
                <a:srgbClr val="9B2241">
                  <a:alpha val="40000"/>
                </a:srgbClr>
              </a:solidFill>
              <a:prstDash val="dash"/>
              <a:round/>
            </a:ln>
            <a:effectLst/>
          </c:spPr>
          <c:marker>
            <c:symbol val="none"/>
          </c:marker>
          <c:cat>
            <c:numRef>
              <c:f>'Figure 13'!$C$22:$R$22</c:f>
              <c:numCache>
                <c:formatCode>General</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'Figure 13'!$C$27:$Q$27</c:f>
              <c:numCache>
                <c:formatCode>#,##0</c:formatCode>
                <c:ptCount val="15"/>
                <c:pt idx="4">
                  <c:v>190.38868775342499</c:v>
                </c:pt>
                <c:pt idx="5">
                  <c:v>100.06502745205501</c:v>
                </c:pt>
                <c:pt idx="6">
                  <c:v>93.558093961748597</c:v>
                </c:pt>
                <c:pt idx="7">
                  <c:v>98.113136136986299</c:v>
                </c:pt>
                <c:pt idx="8">
                  <c:v>97.514042575342501</c:v>
                </c:pt>
                <c:pt idx="9">
                  <c:v>98.362299041095895</c:v>
                </c:pt>
                <c:pt idx="10">
                  <c:v>107.57615456284201</c:v>
                </c:pt>
                <c:pt idx="11">
                  <c:v>120.494147232877</c:v>
                </c:pt>
                <c:pt idx="12">
                  <c:v>167.95707898630101</c:v>
                </c:pt>
                <c:pt idx="13">
                  <c:v>170.11254293150699</c:v>
                </c:pt>
                <c:pt idx="14">
                  <c:v>171.36058923497299</c:v>
                </c:pt>
              </c:numCache>
            </c:numRef>
          </c:val>
          <c:smooth val="0"/>
          <c:extLst>
            <c:ext xmlns:c16="http://schemas.microsoft.com/office/drawing/2014/chart" uri="{C3380CC4-5D6E-409C-BE32-E72D297353CC}">
              <c16:uniqueId val="{00000004-8A90-43AD-9BDA-81728920C809}"/>
            </c:ext>
          </c:extLst>
        </c:ser>
        <c:ser>
          <c:idx val="5"/>
          <c:order val="5"/>
          <c:tx>
            <c:strRef>
              <c:f>'Figure 13'!$B$28</c:f>
              <c:strCache>
                <c:ptCount val="1"/>
                <c:pt idx="0">
                  <c:v>Expected 2022</c:v>
                </c:pt>
              </c:strCache>
            </c:strRef>
          </c:tx>
          <c:spPr>
            <a:ln w="19050" cap="rnd">
              <a:solidFill>
                <a:schemeClr val="accent2">
                  <a:alpha val="40000"/>
                </a:schemeClr>
              </a:solidFill>
              <a:prstDash val="dash"/>
              <a:round/>
            </a:ln>
            <a:effectLst/>
          </c:spPr>
          <c:marker>
            <c:symbol val="none"/>
          </c:marker>
          <c:cat>
            <c:numRef>
              <c:f>'Figure 13'!$C$22:$R$22</c:f>
              <c:numCache>
                <c:formatCode>General</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'Figure 13'!$C$28:$Q$28</c:f>
              <c:numCache>
                <c:formatCode>#,##0</c:formatCode>
                <c:ptCount val="15"/>
                <c:pt idx="4">
                  <c:v>190.38868775342499</c:v>
                </c:pt>
                <c:pt idx="5">
                  <c:v>127.150711123288</c:v>
                </c:pt>
                <c:pt idx="6">
                  <c:v>105.182167622951</c:v>
                </c:pt>
                <c:pt idx="7">
                  <c:v>115.210574410959</c:v>
                </c:pt>
                <c:pt idx="8">
                  <c:v>111.55183421917801</c:v>
                </c:pt>
                <c:pt idx="9">
                  <c:v>111.287023863014</c:v>
                </c:pt>
                <c:pt idx="10">
                  <c:v>131.17881786885201</c:v>
                </c:pt>
                <c:pt idx="11">
                  <c:v>165.98572758904101</c:v>
                </c:pt>
                <c:pt idx="12">
                  <c:v>292.34221646575298</c:v>
                </c:pt>
                <c:pt idx="13">
                  <c:v>298.136810547945</c:v>
                </c:pt>
                <c:pt idx="14">
                  <c:v>303.55189418032802</c:v>
                </c:pt>
              </c:numCache>
            </c:numRef>
          </c:val>
          <c:smooth val="0"/>
          <c:extLst>
            <c:ext xmlns:c16="http://schemas.microsoft.com/office/drawing/2014/chart" uri="{C3380CC4-5D6E-409C-BE32-E72D297353CC}">
              <c16:uniqueId val="{00000005-8A90-43AD-9BDA-81728920C809}"/>
            </c:ext>
          </c:extLst>
        </c:ser>
        <c:ser>
          <c:idx val="6"/>
          <c:order val="6"/>
          <c:tx>
            <c:strRef>
              <c:f>'Figure 13'!$B$29</c:f>
              <c:strCache>
                <c:ptCount val="1"/>
                <c:pt idx="0">
                  <c:v>High 2022</c:v>
                </c:pt>
              </c:strCache>
            </c:strRef>
          </c:tx>
          <c:spPr>
            <a:ln w="19050" cap="rnd">
              <a:solidFill>
                <a:schemeClr val="accent6">
                  <a:alpha val="40000"/>
                </a:schemeClr>
              </a:solidFill>
              <a:prstDash val="dash"/>
              <a:round/>
            </a:ln>
            <a:effectLst/>
          </c:spPr>
          <c:marker>
            <c:symbol val="none"/>
          </c:marker>
          <c:cat>
            <c:numRef>
              <c:f>'Figure 13'!$C$22:$R$22</c:f>
              <c:numCache>
                <c:formatCode>General</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'Figure 13'!$C$29:$Q$29</c:f>
              <c:numCache>
                <c:formatCode>#,##0</c:formatCode>
                <c:ptCount val="15"/>
                <c:pt idx="4">
                  <c:v>190.38868775342499</c:v>
                </c:pt>
                <c:pt idx="5">
                  <c:v>170.773732273973</c:v>
                </c:pt>
                <c:pt idx="6">
                  <c:v>152.43790683060101</c:v>
                </c:pt>
                <c:pt idx="7">
                  <c:v>164.31177871232899</c:v>
                </c:pt>
                <c:pt idx="8">
                  <c:v>160.62797235616401</c:v>
                </c:pt>
                <c:pt idx="9">
                  <c:v>176.718069561644</c:v>
                </c:pt>
                <c:pt idx="10">
                  <c:v>221.23254836065601</c:v>
                </c:pt>
                <c:pt idx="11">
                  <c:v>247.57208912328801</c:v>
                </c:pt>
                <c:pt idx="12">
                  <c:v>332.14437010958898</c:v>
                </c:pt>
                <c:pt idx="13">
                  <c:v>346.19004093150699</c:v>
                </c:pt>
                <c:pt idx="14">
                  <c:v>358.56888775956298</c:v>
                </c:pt>
              </c:numCache>
            </c:numRef>
          </c:val>
          <c:smooth val="0"/>
          <c:extLst>
            <c:ext xmlns:c16="http://schemas.microsoft.com/office/drawing/2014/chart" uri="{C3380CC4-5D6E-409C-BE32-E72D297353CC}">
              <c16:uniqueId val="{00000006-8A90-43AD-9BDA-81728920C809}"/>
            </c:ext>
          </c:extLst>
        </c:ser>
        <c:dLbls>
          <c:showLegendKey val="0"/>
          <c:showVal val="0"/>
          <c:showCatName val="0"/>
          <c:showSerName val="0"/>
          <c:showPercent val="0"/>
          <c:showBubbleSize val="0"/>
        </c:dLbls>
        <c:marker val="1"/>
        <c:smooth val="0"/>
        <c:axId val="513478864"/>
        <c:axId val="513484112"/>
      </c:lineChart>
      <c:catAx>
        <c:axId val="513478864"/>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13484112"/>
        <c:crosses val="autoZero"/>
        <c:auto val="1"/>
        <c:lblAlgn val="ctr"/>
        <c:lblOffset val="0"/>
        <c:tickLblSkip val="1"/>
        <c:noMultiLvlLbl val="0"/>
      </c:catAx>
      <c:valAx>
        <c:axId val="513484112"/>
        <c:scaling>
          <c:orientation val="minMax"/>
        </c:scaling>
        <c:delete val="0"/>
        <c:axPos val="l"/>
        <c:majorGridlines>
          <c:spPr>
            <a:ln w="6350"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AU" b="1"/>
                  <a:t>Gas demand (TJ/day)</a:t>
                </a:r>
              </a:p>
            </c:rich>
          </c:tx>
          <c:layout>
            <c:manualLayout>
              <c:xMode val="edge"/>
              <c:yMode val="edge"/>
              <c:x val="1.0854790419161681E-2"/>
              <c:y val="0.2440385416666666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13478864"/>
        <c:crosses val="autoZero"/>
        <c:crossBetween val="between"/>
      </c:valAx>
      <c:spPr>
        <a:noFill/>
        <a:ln>
          <a:noFill/>
        </a:ln>
        <a:effectLst/>
      </c:spPr>
    </c:plotArea>
    <c:legend>
      <c:legendPos val="b"/>
      <c:layout>
        <c:manualLayout>
          <c:xMode val="edge"/>
          <c:yMode val="edge"/>
          <c:x val="4.345817727840197E-3"/>
          <c:y val="0.89681666666666671"/>
          <c:w val="0.99329026217228467"/>
          <c:h val="0.1031833333333333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latin typeface="+mn-lt"/>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49937578027466"/>
          <c:y val="3.1064990377715158E-2"/>
          <c:w val="0.89450062421972532"/>
          <c:h val="0.75846797683400602"/>
        </c:manualLayout>
      </c:layout>
      <c:barChart>
        <c:barDir val="col"/>
        <c:grouping val="stacked"/>
        <c:varyColors val="0"/>
        <c:ser>
          <c:idx val="0"/>
          <c:order val="3"/>
          <c:tx>
            <c:strRef>
              <c:f>'Figure 14'!$B$28</c:f>
              <c:strCache>
                <c:ptCount val="1"/>
                <c:pt idx="0">
                  <c:v>Domestic demand (Expected)</c:v>
                </c:pt>
              </c:strCache>
            </c:strRef>
          </c:tx>
          <c:spPr>
            <a:solidFill>
              <a:srgbClr val="E56A54"/>
            </a:solidFill>
            <a:ln>
              <a:noFill/>
            </a:ln>
            <a:effectLst/>
          </c:spPr>
          <c:invertIfNegative val="0"/>
          <c:cat>
            <c:numRef>
              <c:f>'Figure 14'!$C$21:$M$21</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14'!$C$28:$M$28</c:f>
              <c:numCache>
                <c:formatCode>#,##0</c:formatCode>
                <c:ptCount val="11"/>
                <c:pt idx="0">
                  <c:v>388.96978064370438</c:v>
                </c:pt>
                <c:pt idx="1">
                  <c:v>413.38406700445921</c:v>
                </c:pt>
                <c:pt idx="2">
                  <c:v>422.03747943851977</c:v>
                </c:pt>
                <c:pt idx="3">
                  <c:v>418.76352837743138</c:v>
                </c:pt>
                <c:pt idx="4">
                  <c:v>410.15051989654421</c:v>
                </c:pt>
                <c:pt idx="5">
                  <c:v>455.82313627035148</c:v>
                </c:pt>
                <c:pt idx="6">
                  <c:v>454.05815290276206</c:v>
                </c:pt>
                <c:pt idx="7">
                  <c:v>451.36521514126224</c:v>
                </c:pt>
                <c:pt idx="8">
                  <c:v>478.10453074039737</c:v>
                </c:pt>
                <c:pt idx="9">
                  <c:v>488.96984264113127</c:v>
                </c:pt>
                <c:pt idx="10">
                  <c:v>484.86854305946758</c:v>
                </c:pt>
              </c:numCache>
            </c:numRef>
          </c:val>
          <c:extLst>
            <c:ext xmlns:c16="http://schemas.microsoft.com/office/drawing/2014/chart" uri="{C3380CC4-5D6E-409C-BE32-E72D297353CC}">
              <c16:uniqueId val="{00000000-C56B-4FA3-874C-992B4261BD53}"/>
            </c:ext>
          </c:extLst>
        </c:ser>
        <c:ser>
          <c:idx val="1"/>
          <c:order val="4"/>
          <c:tx>
            <c:strRef>
              <c:f>'Figure 14'!$B$29</c:f>
              <c:strCache>
                <c:ptCount val="1"/>
                <c:pt idx="0">
                  <c:v>LNG processing (Expected)</c:v>
                </c:pt>
              </c:strCache>
            </c:strRef>
          </c:tx>
          <c:spPr>
            <a:solidFill>
              <a:srgbClr val="A1D884"/>
            </a:solidFill>
            <a:ln>
              <a:noFill/>
            </a:ln>
            <a:effectLst/>
          </c:spPr>
          <c:invertIfNegative val="0"/>
          <c:cat>
            <c:numRef>
              <c:f>'Figure 14'!$C$21:$M$21</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14'!$C$29:$M$29</c:f>
              <c:numCache>
                <c:formatCode>#,##0</c:formatCode>
                <c:ptCount val="11"/>
                <c:pt idx="0">
                  <c:v>234.02523118496001</c:v>
                </c:pt>
                <c:pt idx="1">
                  <c:v>222.61590888184</c:v>
                </c:pt>
                <c:pt idx="2">
                  <c:v>210.493795358</c:v>
                </c:pt>
                <c:pt idx="3">
                  <c:v>193.42888053479999</c:v>
                </c:pt>
                <c:pt idx="4">
                  <c:v>212.50510927008</c:v>
                </c:pt>
                <c:pt idx="5">
                  <c:v>200.78348104376002</c:v>
                </c:pt>
                <c:pt idx="6">
                  <c:v>188.19456222288002</c:v>
                </c:pt>
                <c:pt idx="7">
                  <c:v>177.44561520216001</c:v>
                </c:pt>
                <c:pt idx="8">
                  <c:v>171.31924771016003</c:v>
                </c:pt>
                <c:pt idx="9">
                  <c:v>160.45965088</c:v>
                </c:pt>
                <c:pt idx="10">
                  <c:v>160.45965088</c:v>
                </c:pt>
              </c:numCache>
            </c:numRef>
          </c:val>
          <c:extLst>
            <c:ext xmlns:c16="http://schemas.microsoft.com/office/drawing/2014/chart" uri="{C3380CC4-5D6E-409C-BE32-E72D297353CC}">
              <c16:uniqueId val="{00000001-C56B-4FA3-874C-992B4261BD53}"/>
            </c:ext>
          </c:extLst>
        </c:ser>
        <c:ser>
          <c:idx val="3"/>
          <c:order val="5"/>
          <c:tx>
            <c:strRef>
              <c:f>'Figure 14'!$B$30</c:f>
              <c:strCache>
                <c:ptCount val="1"/>
                <c:pt idx="0">
                  <c:v>LNG feedstock (Expected)</c:v>
                </c:pt>
              </c:strCache>
            </c:strRef>
          </c:tx>
          <c:spPr>
            <a:solidFill>
              <a:srgbClr val="606EB2"/>
            </a:solidFill>
            <a:ln>
              <a:noFill/>
            </a:ln>
            <a:effectLst/>
          </c:spPr>
          <c:invertIfNegative val="0"/>
          <c:cat>
            <c:numRef>
              <c:f>'Figure 14'!$C$21:$M$21</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14'!$C$30:$M$30</c:f>
              <c:numCache>
                <c:formatCode>#,##0</c:formatCode>
                <c:ptCount val="11"/>
                <c:pt idx="0">
                  <c:v>2925.3153898119999</c:v>
                </c:pt>
                <c:pt idx="1">
                  <c:v>2782.6988610230001</c:v>
                </c:pt>
                <c:pt idx="2">
                  <c:v>2631.1724419749999</c:v>
                </c:pt>
                <c:pt idx="3">
                  <c:v>2417.8610066849997</c:v>
                </c:pt>
                <c:pt idx="4">
                  <c:v>2656.3138658759999</c:v>
                </c:pt>
                <c:pt idx="5">
                  <c:v>2509.793513047</c:v>
                </c:pt>
                <c:pt idx="6">
                  <c:v>2352.4320277860002</c:v>
                </c:pt>
                <c:pt idx="7">
                  <c:v>2218.0701900270001</c:v>
                </c:pt>
                <c:pt idx="8">
                  <c:v>2141.4905963770002</c:v>
                </c:pt>
                <c:pt idx="9">
                  <c:v>2005.7456360000001</c:v>
                </c:pt>
                <c:pt idx="10">
                  <c:v>2005.7456360000001</c:v>
                </c:pt>
              </c:numCache>
            </c:numRef>
          </c:val>
          <c:extLst>
            <c:ext xmlns:c16="http://schemas.microsoft.com/office/drawing/2014/chart" uri="{C3380CC4-5D6E-409C-BE32-E72D297353CC}">
              <c16:uniqueId val="{00000002-C56B-4FA3-874C-992B4261BD53}"/>
            </c:ext>
          </c:extLst>
        </c:ser>
        <c:dLbls>
          <c:showLegendKey val="0"/>
          <c:showVal val="0"/>
          <c:showCatName val="0"/>
          <c:showSerName val="0"/>
          <c:showPercent val="0"/>
          <c:showBubbleSize val="0"/>
        </c:dLbls>
        <c:gapWidth val="150"/>
        <c:overlap val="100"/>
        <c:axId val="606908496"/>
        <c:axId val="606904232"/>
      </c:barChart>
      <c:lineChart>
        <c:grouping val="standard"/>
        <c:varyColors val="0"/>
        <c:ser>
          <c:idx val="2"/>
          <c:order val="0"/>
          <c:tx>
            <c:strRef>
              <c:f>'Figure 14'!$B$22</c:f>
              <c:strCache>
                <c:ptCount val="1"/>
                <c:pt idx="0">
                  <c:v>Total (Low)</c:v>
                </c:pt>
              </c:strCache>
            </c:strRef>
          </c:tx>
          <c:spPr>
            <a:ln w="28575" cap="rnd">
              <a:solidFill>
                <a:srgbClr val="9B2241"/>
              </a:solidFill>
              <a:round/>
            </a:ln>
            <a:effectLst/>
          </c:spPr>
          <c:marker>
            <c:symbol val="none"/>
          </c:marker>
          <c:cat>
            <c:numRef>
              <c:f>'Figure 14'!$C$21:$M$21</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14'!$C$22:$M$22</c:f>
              <c:numCache>
                <c:formatCode>#,##0</c:formatCode>
                <c:ptCount val="11"/>
                <c:pt idx="0">
                  <c:v>3480.2789359045114</c:v>
                </c:pt>
                <c:pt idx="1">
                  <c:v>3281.5502248160929</c:v>
                </c:pt>
                <c:pt idx="2">
                  <c:v>3157.7698686364702</c:v>
                </c:pt>
                <c:pt idx="3">
                  <c:v>2943.7997645818114</c:v>
                </c:pt>
                <c:pt idx="4">
                  <c:v>2740.9724100848857</c:v>
                </c:pt>
                <c:pt idx="5">
                  <c:v>2993.1061421791846</c:v>
                </c:pt>
                <c:pt idx="6">
                  <c:v>2841.7655050131243</c:v>
                </c:pt>
                <c:pt idx="7">
                  <c:v>2696.4828930197873</c:v>
                </c:pt>
                <c:pt idx="8">
                  <c:v>2629.9598950385525</c:v>
                </c:pt>
                <c:pt idx="9">
                  <c:v>2486.8266703523909</c:v>
                </c:pt>
                <c:pt idx="10">
                  <c:v>2499.0027876362501</c:v>
                </c:pt>
              </c:numCache>
            </c:numRef>
          </c:val>
          <c:smooth val="0"/>
          <c:extLst>
            <c:ext xmlns:c16="http://schemas.microsoft.com/office/drawing/2014/chart" uri="{C3380CC4-5D6E-409C-BE32-E72D297353CC}">
              <c16:uniqueId val="{00000003-C56B-4FA3-874C-992B4261BD53}"/>
            </c:ext>
          </c:extLst>
        </c:ser>
        <c:ser>
          <c:idx val="5"/>
          <c:order val="1"/>
          <c:tx>
            <c:strRef>
              <c:f>'Figure 14'!$B$23</c:f>
              <c:strCache>
                <c:ptCount val="1"/>
                <c:pt idx="0">
                  <c:v>Total (Expected)</c:v>
                </c:pt>
              </c:strCache>
            </c:strRef>
          </c:tx>
          <c:spPr>
            <a:ln w="28575" cap="rnd">
              <a:solidFill>
                <a:srgbClr val="A3519B"/>
              </a:solidFill>
              <a:round/>
            </a:ln>
            <a:effectLst/>
          </c:spPr>
          <c:marker>
            <c:symbol val="none"/>
          </c:marker>
          <c:cat>
            <c:numRef>
              <c:f>'Figure 14'!$C$21:$M$21</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14'!$C$23:$M$23</c:f>
              <c:numCache>
                <c:formatCode>#,##0</c:formatCode>
                <c:ptCount val="11"/>
                <c:pt idx="0">
                  <c:v>3548.3104016406642</c:v>
                </c:pt>
                <c:pt idx="1">
                  <c:v>3418.6988369092992</c:v>
                </c:pt>
                <c:pt idx="2">
                  <c:v>3263.7037167715198</c:v>
                </c:pt>
                <c:pt idx="3">
                  <c:v>3030.0534155972309</c:v>
                </c:pt>
                <c:pt idx="4">
                  <c:v>3278.9694950426242</c:v>
                </c:pt>
                <c:pt idx="5">
                  <c:v>3166.4001303611117</c:v>
                </c:pt>
                <c:pt idx="6">
                  <c:v>2994.6847429116424</c:v>
                </c:pt>
                <c:pt idx="7">
                  <c:v>2846.8810203704224</c:v>
                </c:pt>
                <c:pt idx="8">
                  <c:v>2790.9143748275574</c:v>
                </c:pt>
                <c:pt idx="9">
                  <c:v>2655.1751295211316</c:v>
                </c:pt>
                <c:pt idx="10">
                  <c:v>2651.0738299394679</c:v>
                </c:pt>
              </c:numCache>
            </c:numRef>
          </c:val>
          <c:smooth val="0"/>
          <c:extLst>
            <c:ext xmlns:c16="http://schemas.microsoft.com/office/drawing/2014/chart" uri="{C3380CC4-5D6E-409C-BE32-E72D297353CC}">
              <c16:uniqueId val="{00000004-C56B-4FA3-874C-992B4261BD53}"/>
            </c:ext>
          </c:extLst>
        </c:ser>
        <c:ser>
          <c:idx val="4"/>
          <c:order val="2"/>
          <c:tx>
            <c:strRef>
              <c:f>'Figure 14'!$B$24</c:f>
              <c:strCache>
                <c:ptCount val="1"/>
                <c:pt idx="0">
                  <c:v>Total (High)</c:v>
                </c:pt>
              </c:strCache>
            </c:strRef>
          </c:tx>
          <c:spPr>
            <a:ln w="28575" cap="rnd">
              <a:solidFill>
                <a:srgbClr val="40C1AC"/>
              </a:solidFill>
              <a:round/>
            </a:ln>
            <a:effectLst/>
          </c:spPr>
          <c:marker>
            <c:symbol val="none"/>
          </c:marker>
          <c:cat>
            <c:numRef>
              <c:f>'Figure 14'!$C$21:$M$21</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14'!$C$24:$M$24</c:f>
              <c:numCache>
                <c:formatCode>#,##0</c:formatCode>
                <c:ptCount val="11"/>
                <c:pt idx="0">
                  <c:v>3615.5879825869479</c:v>
                </c:pt>
                <c:pt idx="1">
                  <c:v>3560.9322774031134</c:v>
                </c:pt>
                <c:pt idx="2">
                  <c:v>3378.5153967469851</c:v>
                </c:pt>
                <c:pt idx="3">
                  <c:v>3544.6234202323558</c:v>
                </c:pt>
                <c:pt idx="4">
                  <c:v>3411.3503124461108</c:v>
                </c:pt>
                <c:pt idx="5">
                  <c:v>3301.8068455526577</c:v>
                </c:pt>
                <c:pt idx="6">
                  <c:v>3076.5552471284764</c:v>
                </c:pt>
                <c:pt idx="7">
                  <c:v>2974.1781434445747</c:v>
                </c:pt>
                <c:pt idx="8">
                  <c:v>2885.0691346099065</c:v>
                </c:pt>
                <c:pt idx="9">
                  <c:v>2716.0901786515851</c:v>
                </c:pt>
                <c:pt idx="10">
                  <c:v>2709.807504385461</c:v>
                </c:pt>
              </c:numCache>
            </c:numRef>
          </c:val>
          <c:smooth val="0"/>
          <c:extLst>
            <c:ext xmlns:c16="http://schemas.microsoft.com/office/drawing/2014/chart" uri="{C3380CC4-5D6E-409C-BE32-E72D297353CC}">
              <c16:uniqueId val="{00000005-C56B-4FA3-874C-992B4261BD53}"/>
            </c:ext>
          </c:extLst>
        </c:ser>
        <c:ser>
          <c:idx val="6"/>
          <c:order val="6"/>
          <c:tx>
            <c:strRef>
              <c:f>'Figure 14'!$B$25</c:f>
              <c:strCache>
                <c:ptCount val="1"/>
                <c:pt idx="0">
                  <c:v>Total (Low 2022)</c:v>
                </c:pt>
              </c:strCache>
            </c:strRef>
          </c:tx>
          <c:spPr>
            <a:ln w="28575" cap="rnd">
              <a:solidFill>
                <a:srgbClr val="9B2241">
                  <a:alpha val="40000"/>
                </a:srgbClr>
              </a:solidFill>
              <a:prstDash val="dash"/>
              <a:round/>
            </a:ln>
            <a:effectLst/>
          </c:spPr>
          <c:marker>
            <c:symbol val="none"/>
          </c:marker>
          <c:val>
            <c:numRef>
              <c:f>'Figure 14'!$C$25:$M$25</c:f>
              <c:numCache>
                <c:formatCode>#,##0</c:formatCode>
                <c:ptCount val="11"/>
                <c:pt idx="0">
                  <c:v>3425.234589553831</c:v>
                </c:pt>
                <c:pt idx="1">
                  <c:v>3439.2126357506108</c:v>
                </c:pt>
                <c:pt idx="2">
                  <c:v>3337.9190217648193</c:v>
                </c:pt>
                <c:pt idx="3">
                  <c:v>3252.3819440711618</c:v>
                </c:pt>
                <c:pt idx="4">
                  <c:v>3180.7785079927598</c:v>
                </c:pt>
                <c:pt idx="5">
                  <c:v>3375.8203254009832</c:v>
                </c:pt>
                <c:pt idx="6">
                  <c:v>3276.6922471109683</c:v>
                </c:pt>
                <c:pt idx="7">
                  <c:v>3186.5106222122249</c:v>
                </c:pt>
                <c:pt idx="8">
                  <c:v>3124.1962805439944</c:v>
                </c:pt>
                <c:pt idx="9">
                  <c:v>3078.1378540935634</c:v>
                </c:pt>
              </c:numCache>
            </c:numRef>
          </c:val>
          <c:smooth val="0"/>
          <c:extLst>
            <c:ext xmlns:c16="http://schemas.microsoft.com/office/drawing/2014/chart" uri="{C3380CC4-5D6E-409C-BE32-E72D297353CC}">
              <c16:uniqueId val="{00000006-C56B-4FA3-874C-992B4261BD53}"/>
            </c:ext>
          </c:extLst>
        </c:ser>
        <c:ser>
          <c:idx val="7"/>
          <c:order val="7"/>
          <c:tx>
            <c:strRef>
              <c:f>'Figure 14'!$B$26</c:f>
              <c:strCache>
                <c:ptCount val="1"/>
                <c:pt idx="0">
                  <c:v>Total (Expected 2022)</c:v>
                </c:pt>
              </c:strCache>
            </c:strRef>
          </c:tx>
          <c:spPr>
            <a:ln w="28575" cap="rnd">
              <a:solidFill>
                <a:srgbClr val="A3519B">
                  <a:alpha val="40000"/>
                </a:srgbClr>
              </a:solidFill>
              <a:prstDash val="dash"/>
              <a:round/>
            </a:ln>
            <a:effectLst/>
          </c:spPr>
          <c:marker>
            <c:symbol val="none"/>
          </c:marker>
          <c:val>
            <c:numRef>
              <c:f>'Figure 14'!$C$26:$M$26</c:f>
              <c:numCache>
                <c:formatCode>#,##0</c:formatCode>
                <c:ptCount val="11"/>
                <c:pt idx="0">
                  <c:v>3471.9530084346206</c:v>
                </c:pt>
                <c:pt idx="1">
                  <c:v>3487.3432861444812</c:v>
                </c:pt>
                <c:pt idx="2">
                  <c:v>3393.470971271528</c:v>
                </c:pt>
                <c:pt idx="3">
                  <c:v>3277.335518868138</c:v>
                </c:pt>
                <c:pt idx="4">
                  <c:v>3486.3062582741454</c:v>
                </c:pt>
                <c:pt idx="5">
                  <c:v>3428.649092342202</c:v>
                </c:pt>
                <c:pt idx="6">
                  <c:v>3349.9004370891939</c:v>
                </c:pt>
                <c:pt idx="7">
                  <c:v>3303.0686345753584</c:v>
                </c:pt>
                <c:pt idx="8">
                  <c:v>3238.3130708136605</c:v>
                </c:pt>
                <c:pt idx="9">
                  <c:v>3190.1262823601492</c:v>
                </c:pt>
              </c:numCache>
            </c:numRef>
          </c:val>
          <c:smooth val="0"/>
          <c:extLst>
            <c:ext xmlns:c16="http://schemas.microsoft.com/office/drawing/2014/chart" uri="{C3380CC4-5D6E-409C-BE32-E72D297353CC}">
              <c16:uniqueId val="{00000007-C56B-4FA3-874C-992B4261BD53}"/>
            </c:ext>
          </c:extLst>
        </c:ser>
        <c:ser>
          <c:idx val="8"/>
          <c:order val="8"/>
          <c:tx>
            <c:strRef>
              <c:f>'Figure 14'!$B$27</c:f>
              <c:strCache>
                <c:ptCount val="1"/>
                <c:pt idx="0">
                  <c:v>Total (High 2022)</c:v>
                </c:pt>
              </c:strCache>
            </c:strRef>
          </c:tx>
          <c:spPr>
            <a:ln w="28575" cap="rnd">
              <a:solidFill>
                <a:srgbClr val="40C1AC">
                  <a:alpha val="40000"/>
                </a:srgbClr>
              </a:solidFill>
              <a:prstDash val="dash"/>
              <a:round/>
            </a:ln>
            <a:effectLst/>
          </c:spPr>
          <c:marker>
            <c:symbol val="none"/>
          </c:marker>
          <c:val>
            <c:numRef>
              <c:f>'Figure 14'!$C$27:$M$27</c:f>
              <c:numCache>
                <c:formatCode>#,##0</c:formatCode>
                <c:ptCount val="11"/>
                <c:pt idx="0">
                  <c:v>3557.0875997511866</c:v>
                </c:pt>
                <c:pt idx="1">
                  <c:v>3579.8065112164677</c:v>
                </c:pt>
                <c:pt idx="2">
                  <c:v>3490.3197416246812</c:v>
                </c:pt>
                <c:pt idx="3">
                  <c:v>3693.4324343974909</c:v>
                </c:pt>
                <c:pt idx="4">
                  <c:v>3658.8711085520026</c:v>
                </c:pt>
                <c:pt idx="5">
                  <c:v>3633.5356954164054</c:v>
                </c:pt>
                <c:pt idx="6">
                  <c:v>3544.1192677876802</c:v>
                </c:pt>
                <c:pt idx="7">
                  <c:v>3474.6405237745498</c:v>
                </c:pt>
                <c:pt idx="8">
                  <c:v>3391.4914967334876</c:v>
                </c:pt>
                <c:pt idx="9">
                  <c:v>3344.6863700600734</c:v>
                </c:pt>
              </c:numCache>
            </c:numRef>
          </c:val>
          <c:smooth val="0"/>
          <c:extLst>
            <c:ext xmlns:c16="http://schemas.microsoft.com/office/drawing/2014/chart" uri="{C3380CC4-5D6E-409C-BE32-E72D297353CC}">
              <c16:uniqueId val="{00000008-C56B-4FA3-874C-992B4261BD53}"/>
            </c:ext>
          </c:extLst>
        </c:ser>
        <c:dLbls>
          <c:showLegendKey val="0"/>
          <c:showVal val="0"/>
          <c:showCatName val="0"/>
          <c:showSerName val="0"/>
          <c:showPercent val="0"/>
          <c:showBubbleSize val="0"/>
        </c:dLbls>
        <c:marker val="1"/>
        <c:smooth val="0"/>
        <c:axId val="606908496"/>
        <c:axId val="606904232"/>
      </c:lineChart>
      <c:catAx>
        <c:axId val="606908496"/>
        <c:scaling>
          <c:orientation val="minMax"/>
        </c:scaling>
        <c:delete val="0"/>
        <c:axPos val="b"/>
        <c:numFmt formatCode="General" sourceLinked="1"/>
        <c:majorTickMark val="none"/>
        <c:minorTickMark val="none"/>
        <c:tickLblPos val="low"/>
        <c:spPr>
          <a:noFill/>
          <a:ln w="9525" cap="flat" cmpd="sng" algn="ctr">
            <a:solidFill>
              <a:srgbClr val="FFFFFF">
                <a:lumMod val="75000"/>
              </a:srgb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crossAx val="606904232"/>
        <c:crosses val="autoZero"/>
        <c:auto val="1"/>
        <c:lblAlgn val="ctr"/>
        <c:lblOffset val="0"/>
        <c:noMultiLvlLbl val="0"/>
      </c:catAx>
      <c:valAx>
        <c:axId val="606904232"/>
        <c:scaling>
          <c:orientation val="minMax"/>
        </c:scaling>
        <c:delete val="0"/>
        <c:axPos val="l"/>
        <c:majorGridlines>
          <c:spPr>
            <a:ln w="6350" cap="flat" cmpd="sng" algn="ctr">
              <a:solidFill>
                <a:schemeClr val="bg1">
                  <a:lumMod val="7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424242"/>
                    </a:solidFill>
                    <a:latin typeface="+mn-lt"/>
                    <a:ea typeface="+mn-ea"/>
                    <a:cs typeface="Segoe UI Semilight" panose="020B0402040204020203" pitchFamily="34" charset="0"/>
                  </a:defRPr>
                </a:pPr>
                <a:r>
                  <a:rPr lang="en-AU" sz="900" b="1" i="0" baseline="0">
                    <a:effectLst/>
                  </a:rPr>
                  <a:t>Total gas demand (PJ/annum)</a:t>
                </a:r>
                <a:endParaRPr lang="en-AU" sz="900" b="1">
                  <a:effectLst/>
                </a:endParaRPr>
              </a:p>
              <a:p>
                <a:pPr marL="0" marR="0" lvl="0" indent="0" algn="ctr" defTabSz="914400" rtl="0" eaLnBrk="1" fontAlgn="auto" latinLnBrk="0" hangingPunct="1">
                  <a:lnSpc>
                    <a:spcPct val="100000"/>
                  </a:lnSpc>
                  <a:spcBef>
                    <a:spcPts val="0"/>
                  </a:spcBef>
                  <a:spcAft>
                    <a:spcPts val="0"/>
                  </a:spcAft>
                  <a:buClrTx/>
                  <a:buSzTx/>
                  <a:buFontTx/>
                  <a:buNone/>
                  <a:tabLst/>
                  <a:defRPr b="1">
                    <a:solidFill>
                      <a:srgbClr val="424242"/>
                    </a:solidFill>
                    <a:latin typeface="+mn-lt"/>
                  </a:defRPr>
                </a:pPr>
                <a:endParaRPr lang="en-AU" sz="900" b="1"/>
              </a:p>
            </c:rich>
          </c:tx>
          <c:layout>
            <c:manualLayout>
              <c:xMode val="edge"/>
              <c:yMode val="edge"/>
              <c:x val="4.4034019975031213E-3"/>
              <c:y val="0.11032614124720271"/>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424242"/>
                  </a:solidFill>
                  <a:latin typeface="+mn-lt"/>
                  <a:ea typeface="+mn-ea"/>
                  <a:cs typeface="Segoe UI Semilight" panose="020B0402040204020203"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crossAx val="606908496"/>
        <c:crosses val="autoZero"/>
        <c:crossBetween val="between"/>
      </c:valAx>
      <c:spPr>
        <a:noFill/>
        <a:ln>
          <a:noFill/>
        </a:ln>
        <a:effectLst/>
      </c:spPr>
    </c:plotArea>
    <c:legend>
      <c:legendPos val="b"/>
      <c:layout>
        <c:manualLayout>
          <c:xMode val="edge"/>
          <c:yMode val="edge"/>
          <c:x val="3.7656054931335829E-2"/>
          <c:y val="0.86958263888888887"/>
          <c:w val="0.95795677278402003"/>
          <c:h val="0.1247017361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latin typeface="Segoe UI Semilight" panose="020B0402040204020203" pitchFamily="34" charset="0"/>
          <a:cs typeface="Segoe UI Semilight" panose="020B0402040204020203"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714887640449444E-2"/>
          <c:y val="2.7669903415560367E-2"/>
          <c:w val="0.86934254057428217"/>
          <c:h val="0.78999687500000004"/>
        </c:manualLayout>
      </c:layout>
      <c:lineChart>
        <c:grouping val="standard"/>
        <c:varyColors val="0"/>
        <c:ser>
          <c:idx val="0"/>
          <c:order val="0"/>
          <c:tx>
            <c:strRef>
              <c:f>'Figure 15'!$B$21</c:f>
              <c:strCache>
                <c:ptCount val="1"/>
                <c:pt idx="0">
                  <c:v>2022 forecast</c:v>
                </c:pt>
              </c:strCache>
            </c:strRef>
          </c:tx>
          <c:spPr>
            <a:ln w="28575" cap="rnd">
              <a:solidFill>
                <a:srgbClr val="A3519B">
                  <a:alpha val="40000"/>
                </a:srgbClr>
              </a:solidFill>
              <a:prstDash val="dash"/>
              <a:round/>
            </a:ln>
            <a:effectLst/>
          </c:spPr>
          <c:marker>
            <c:symbol val="none"/>
          </c:marker>
          <c:cat>
            <c:numRef>
              <c:f>'Figure 15'!$C$20:$M$20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15'!$C$21:$M$21</c:f>
              <c:numCache>
                <c:formatCode>#,##0</c:formatCode>
                <c:ptCount val="11"/>
                <c:pt idx="0">
                  <c:v>1098.89341816859</c:v>
                </c:pt>
                <c:pt idx="1">
                  <c:v>1102.6151164498499</c:v>
                </c:pt>
                <c:pt idx="2">
                  <c:v>1123.09487193823</c:v>
                </c:pt>
                <c:pt idx="3">
                  <c:v>1117.1694343773199</c:v>
                </c:pt>
                <c:pt idx="4">
                  <c:v>1106.80854529351</c:v>
                </c:pt>
                <c:pt idx="5">
                  <c:v>1115.451500459</c:v>
                </c:pt>
                <c:pt idx="6">
                  <c:v>1171.46813350403</c:v>
                </c:pt>
                <c:pt idx="7">
                  <c:v>1290.23477017501</c:v>
                </c:pt>
                <c:pt idx="8">
                  <c:v>1283.54649046688</c:v>
                </c:pt>
                <c:pt idx="9">
                  <c:v>1277.7153616913199</c:v>
                </c:pt>
              </c:numCache>
            </c:numRef>
          </c:val>
          <c:smooth val="0"/>
          <c:extLst>
            <c:ext xmlns:c16="http://schemas.microsoft.com/office/drawing/2014/chart" uri="{C3380CC4-5D6E-409C-BE32-E72D297353CC}">
              <c16:uniqueId val="{00000000-56FF-4DC1-B642-6453EC6CA66F}"/>
            </c:ext>
          </c:extLst>
        </c:ser>
        <c:ser>
          <c:idx val="1"/>
          <c:order val="1"/>
          <c:tx>
            <c:strRef>
              <c:f>'Figure 15'!$B$22</c:f>
              <c:strCache>
                <c:ptCount val="1"/>
                <c:pt idx="0">
                  <c:v>2023 forecast</c:v>
                </c:pt>
              </c:strCache>
            </c:strRef>
          </c:tx>
          <c:spPr>
            <a:ln w="28575" cap="rnd">
              <a:solidFill>
                <a:srgbClr val="A3519B"/>
              </a:solidFill>
              <a:prstDash val="solid"/>
              <a:round/>
            </a:ln>
            <a:effectLst/>
          </c:spPr>
          <c:marker>
            <c:symbol val="none"/>
          </c:marker>
          <c:cat>
            <c:numRef>
              <c:f>'Figure 15'!$C$20:$M$20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15'!$C$22:$M$22</c:f>
              <c:numCache>
                <c:formatCode>#,##0</c:formatCode>
                <c:ptCount val="11"/>
                <c:pt idx="0">
                  <c:v>1065.67063190056</c:v>
                </c:pt>
                <c:pt idx="1">
                  <c:v>1132.5590876834499</c:v>
                </c:pt>
                <c:pt idx="2">
                  <c:v>1153.1078673183599</c:v>
                </c:pt>
                <c:pt idx="3">
                  <c:v>1147.29733802036</c:v>
                </c:pt>
                <c:pt idx="4">
                  <c:v>1123.70005451108</c:v>
                </c:pt>
                <c:pt idx="5">
                  <c:v>1248.83051032973</c:v>
                </c:pt>
                <c:pt idx="6">
                  <c:v>1240.59604618241</c:v>
                </c:pt>
                <c:pt idx="7">
                  <c:v>1236.61702778428</c:v>
                </c:pt>
                <c:pt idx="8">
                  <c:v>1309.8754266860201</c:v>
                </c:pt>
                <c:pt idx="9">
                  <c:v>1339.64340449625</c:v>
                </c:pt>
                <c:pt idx="10">
                  <c:v>1324.77744005319</c:v>
                </c:pt>
              </c:numCache>
            </c:numRef>
          </c:val>
          <c:smooth val="0"/>
          <c:extLst>
            <c:ext xmlns:c16="http://schemas.microsoft.com/office/drawing/2014/chart" uri="{C3380CC4-5D6E-409C-BE32-E72D297353CC}">
              <c16:uniqueId val="{00000001-56FF-4DC1-B642-6453EC6CA66F}"/>
            </c:ext>
          </c:extLst>
        </c:ser>
        <c:dLbls>
          <c:showLegendKey val="0"/>
          <c:showVal val="0"/>
          <c:showCatName val="0"/>
          <c:showSerName val="0"/>
          <c:showPercent val="0"/>
          <c:showBubbleSize val="0"/>
        </c:dLbls>
        <c:smooth val="0"/>
        <c:axId val="513478864"/>
        <c:axId val="513484112"/>
      </c:lineChart>
      <c:catAx>
        <c:axId val="513478864"/>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13484112"/>
        <c:crosses val="autoZero"/>
        <c:auto val="1"/>
        <c:lblAlgn val="ctr"/>
        <c:lblOffset val="100"/>
        <c:noMultiLvlLbl val="0"/>
      </c:catAx>
      <c:valAx>
        <c:axId val="513484112"/>
        <c:scaling>
          <c:orientation val="minMax"/>
          <c:max val="1400"/>
          <c:min val="0"/>
        </c:scaling>
        <c:delete val="0"/>
        <c:axPos val="l"/>
        <c:majorGridlines>
          <c:spPr>
            <a:ln w="6350" cap="flat" cmpd="sng" algn="ctr">
              <a:solidFill>
                <a:schemeClr val="bg1">
                  <a:lumMod val="7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424242"/>
                    </a:solidFill>
                    <a:latin typeface="+mn-lt"/>
                    <a:ea typeface="+mn-ea"/>
                    <a:cs typeface="+mn-cs"/>
                  </a:defRPr>
                </a:pPr>
                <a:r>
                  <a:rPr lang="en-AU" sz="900" b="1" i="0" baseline="0">
                    <a:effectLst/>
                  </a:rPr>
                  <a:t>Gas demand (TJ/day)</a:t>
                </a:r>
                <a:endParaRPr lang="en-AU" sz="900" b="1">
                  <a:effectLst/>
                </a:endParaRPr>
              </a:p>
            </c:rich>
          </c:tx>
          <c:layout>
            <c:manualLayout>
              <c:xMode val="edge"/>
              <c:yMode val="edge"/>
              <c:x val="3.3367665418227218E-3"/>
              <c:y val="0.24399097222222227"/>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424242"/>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13478864"/>
        <c:crosses val="autoZero"/>
        <c:crossBetween val="midCat"/>
      </c:valAx>
      <c:spPr>
        <a:noFill/>
        <a:ln>
          <a:noFill/>
        </a:ln>
        <a:effectLst/>
      </c:spPr>
    </c:plotArea>
    <c:legend>
      <c:legendPos val="r"/>
      <c:layout>
        <c:manualLayout>
          <c:xMode val="edge"/>
          <c:yMode val="edge"/>
          <c:x val="7.5120942571785268E-2"/>
          <c:y val="0.91178100850220734"/>
          <c:w val="0.92226107990012485"/>
          <c:h val="8.68458741380459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latin typeface="Segoe UI Semilight (Body)"/>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35646969384565E-2"/>
          <c:y val="3.1734608623276248E-2"/>
          <c:w val="0.90439764150511104"/>
          <c:h val="0.7804978177731704"/>
        </c:manualLayout>
      </c:layout>
      <c:barChart>
        <c:barDir val="col"/>
        <c:grouping val="stacked"/>
        <c:varyColors val="0"/>
        <c:ser>
          <c:idx val="0"/>
          <c:order val="0"/>
          <c:tx>
            <c:strRef>
              <c:f>'Figure 16'!$C$23</c:f>
              <c:strCache>
                <c:ptCount val="1"/>
                <c:pt idx="0">
                  <c:v>Bonaparte</c:v>
                </c:pt>
              </c:strCache>
            </c:strRef>
          </c:tx>
          <c:spPr>
            <a:solidFill>
              <a:srgbClr val="008578"/>
            </a:solidFill>
            <a:ln>
              <a:noFill/>
            </a:ln>
            <a:effectLst/>
          </c:spPr>
          <c:invertIfNegative val="0"/>
          <c:cat>
            <c:strRef>
              <c:f>'Figure 16'!$B$36:$B$57</c:f>
              <c:strCache>
                <c:ptCount val="22"/>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strCache>
            </c:strRef>
          </c:cat>
          <c:val>
            <c:numRef>
              <c:f>'Figure 16'!$C$36:$C$57</c:f>
              <c:numCache>
                <c:formatCode>_-* #,##0_-;\-* #,##0_-;_-* "-"??_-;_-@_-</c:formatCode>
                <c:ptCount val="22"/>
                <c:pt idx="0">
                  <c:v>34</c:v>
                </c:pt>
                <c:pt idx="1">
                  <c:v>36</c:v>
                </c:pt>
                <c:pt idx="2">
                  <c:v>28</c:v>
                </c:pt>
                <c:pt idx="3">
                  <c:v>10</c:v>
                </c:pt>
                <c:pt idx="4">
                  <c:v>8</c:v>
                </c:pt>
                <c:pt idx="5">
                  <c:v>8</c:v>
                </c:pt>
                <c:pt idx="6">
                  <c:v>15</c:v>
                </c:pt>
                <c:pt idx="7">
                  <c:v>42</c:v>
                </c:pt>
                <c:pt idx="8">
                  <c:v>0</c:v>
                </c:pt>
                <c:pt idx="9">
                  <c:v>6</c:v>
                </c:pt>
                <c:pt idx="10">
                  <c:v>2</c:v>
                </c:pt>
                <c:pt idx="11">
                  <c:v>2</c:v>
                </c:pt>
                <c:pt idx="12">
                  <c:v>6</c:v>
                </c:pt>
                <c:pt idx="13">
                  <c:v>3</c:v>
                </c:pt>
                <c:pt idx="14">
                  <c:v>0</c:v>
                </c:pt>
                <c:pt idx="15">
                  <c:v>3</c:v>
                </c:pt>
                <c:pt idx="16">
                  <c:v>0</c:v>
                </c:pt>
                <c:pt idx="17">
                  <c:v>0</c:v>
                </c:pt>
                <c:pt idx="18">
                  <c:v>0</c:v>
                </c:pt>
                <c:pt idx="19">
                  <c:v>0</c:v>
                </c:pt>
                <c:pt idx="20">
                  <c:v>1</c:v>
                </c:pt>
                <c:pt idx="21">
                  <c:v>0</c:v>
                </c:pt>
              </c:numCache>
            </c:numRef>
          </c:val>
          <c:extLst>
            <c:ext xmlns:c16="http://schemas.microsoft.com/office/drawing/2014/chart" uri="{C3380CC4-5D6E-409C-BE32-E72D297353CC}">
              <c16:uniqueId val="{00000000-C75D-4A1E-BD05-ED48E0FE1193}"/>
            </c:ext>
          </c:extLst>
        </c:ser>
        <c:ser>
          <c:idx val="1"/>
          <c:order val="1"/>
          <c:tx>
            <c:strRef>
              <c:f>'Figure 16'!$D$23</c:f>
              <c:strCache>
                <c:ptCount val="1"/>
                <c:pt idx="0">
                  <c:v>Browse</c:v>
                </c:pt>
              </c:strCache>
            </c:strRef>
          </c:tx>
          <c:spPr>
            <a:solidFill>
              <a:srgbClr val="FFB81C"/>
            </a:solidFill>
            <a:ln>
              <a:noFill/>
            </a:ln>
            <a:effectLst/>
          </c:spPr>
          <c:invertIfNegative val="0"/>
          <c:cat>
            <c:strRef>
              <c:f>'Figure 16'!$B$36:$B$57</c:f>
              <c:strCache>
                <c:ptCount val="22"/>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strCache>
            </c:strRef>
          </c:cat>
          <c:val>
            <c:numRef>
              <c:f>'Figure 16'!$D$36:$D$57</c:f>
              <c:numCache>
                <c:formatCode>_-* #,##0_-;\-* #,##0_-;_-* "-"??_-;_-@_-</c:formatCode>
                <c:ptCount val="22"/>
                <c:pt idx="0">
                  <c:v>2</c:v>
                </c:pt>
                <c:pt idx="1">
                  <c:v>6</c:v>
                </c:pt>
                <c:pt idx="2">
                  <c:v>4</c:v>
                </c:pt>
                <c:pt idx="3">
                  <c:v>9</c:v>
                </c:pt>
                <c:pt idx="4">
                  <c:v>9</c:v>
                </c:pt>
                <c:pt idx="5">
                  <c:v>27</c:v>
                </c:pt>
                <c:pt idx="6">
                  <c:v>22</c:v>
                </c:pt>
                <c:pt idx="7">
                  <c:v>19</c:v>
                </c:pt>
                <c:pt idx="8">
                  <c:v>5</c:v>
                </c:pt>
                <c:pt idx="9">
                  <c:v>6</c:v>
                </c:pt>
                <c:pt idx="10">
                  <c:v>10</c:v>
                </c:pt>
                <c:pt idx="11">
                  <c:v>21</c:v>
                </c:pt>
                <c:pt idx="12">
                  <c:v>7</c:v>
                </c:pt>
                <c:pt idx="13">
                  <c:v>20</c:v>
                </c:pt>
                <c:pt idx="14">
                  <c:v>7</c:v>
                </c:pt>
                <c:pt idx="15">
                  <c:v>2</c:v>
                </c:pt>
                <c:pt idx="16">
                  <c:v>3</c:v>
                </c:pt>
                <c:pt idx="17">
                  <c:v>1</c:v>
                </c:pt>
                <c:pt idx="18">
                  <c:v>1</c:v>
                </c:pt>
                <c:pt idx="19">
                  <c:v>4</c:v>
                </c:pt>
                <c:pt idx="20">
                  <c:v>4</c:v>
                </c:pt>
                <c:pt idx="21">
                  <c:v>4</c:v>
                </c:pt>
              </c:numCache>
            </c:numRef>
          </c:val>
          <c:extLst>
            <c:ext xmlns:c16="http://schemas.microsoft.com/office/drawing/2014/chart" uri="{C3380CC4-5D6E-409C-BE32-E72D297353CC}">
              <c16:uniqueId val="{00000001-C75D-4A1E-BD05-ED48E0FE1193}"/>
            </c:ext>
          </c:extLst>
        </c:ser>
        <c:ser>
          <c:idx val="3"/>
          <c:order val="2"/>
          <c:tx>
            <c:strRef>
              <c:f>'Figure 16'!$E$23</c:f>
              <c:strCache>
                <c:ptCount val="1"/>
                <c:pt idx="0">
                  <c:v>Carnarvon</c:v>
                </c:pt>
              </c:strCache>
            </c:strRef>
          </c:tx>
          <c:spPr>
            <a:solidFill>
              <a:srgbClr val="373A36"/>
            </a:solidFill>
            <a:ln>
              <a:noFill/>
            </a:ln>
            <a:effectLst/>
          </c:spPr>
          <c:invertIfNegative val="0"/>
          <c:cat>
            <c:strRef>
              <c:f>'Figure 16'!$B$36:$B$57</c:f>
              <c:strCache>
                <c:ptCount val="22"/>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strCache>
            </c:strRef>
          </c:cat>
          <c:val>
            <c:numRef>
              <c:f>'Figure 16'!$E$36:$E$57</c:f>
              <c:numCache>
                <c:formatCode>_-* #,##0_-;\-* #,##0_-;_-* "-"??_-;_-@_-</c:formatCode>
                <c:ptCount val="22"/>
                <c:pt idx="0">
                  <c:v>47</c:v>
                </c:pt>
                <c:pt idx="1">
                  <c:v>59</c:v>
                </c:pt>
                <c:pt idx="2">
                  <c:v>71</c:v>
                </c:pt>
                <c:pt idx="3">
                  <c:v>51</c:v>
                </c:pt>
                <c:pt idx="4">
                  <c:v>68</c:v>
                </c:pt>
                <c:pt idx="5">
                  <c:v>108</c:v>
                </c:pt>
                <c:pt idx="6">
                  <c:v>143</c:v>
                </c:pt>
                <c:pt idx="7">
                  <c:v>109</c:v>
                </c:pt>
                <c:pt idx="8">
                  <c:v>76</c:v>
                </c:pt>
                <c:pt idx="9">
                  <c:v>81</c:v>
                </c:pt>
                <c:pt idx="10">
                  <c:v>47</c:v>
                </c:pt>
                <c:pt idx="11">
                  <c:v>34</c:v>
                </c:pt>
                <c:pt idx="12">
                  <c:v>42</c:v>
                </c:pt>
                <c:pt idx="13">
                  <c:v>24</c:v>
                </c:pt>
                <c:pt idx="14">
                  <c:v>26</c:v>
                </c:pt>
                <c:pt idx="15">
                  <c:v>4</c:v>
                </c:pt>
                <c:pt idx="16">
                  <c:v>26</c:v>
                </c:pt>
                <c:pt idx="17">
                  <c:v>26</c:v>
                </c:pt>
                <c:pt idx="18">
                  <c:v>9</c:v>
                </c:pt>
                <c:pt idx="19">
                  <c:v>10</c:v>
                </c:pt>
                <c:pt idx="20">
                  <c:v>8</c:v>
                </c:pt>
                <c:pt idx="21">
                  <c:v>5</c:v>
                </c:pt>
              </c:numCache>
            </c:numRef>
          </c:val>
          <c:extLst>
            <c:ext xmlns:c16="http://schemas.microsoft.com/office/drawing/2014/chart" uri="{C3380CC4-5D6E-409C-BE32-E72D297353CC}">
              <c16:uniqueId val="{00000002-C75D-4A1E-BD05-ED48E0FE1193}"/>
            </c:ext>
          </c:extLst>
        </c:ser>
        <c:ser>
          <c:idx val="2"/>
          <c:order val="3"/>
          <c:tx>
            <c:strRef>
              <c:f>'Figure 16'!$F$23</c:f>
              <c:strCache>
                <c:ptCount val="1"/>
                <c:pt idx="0">
                  <c:v>Canning</c:v>
                </c:pt>
              </c:strCache>
            </c:strRef>
          </c:tx>
          <c:spPr>
            <a:solidFill>
              <a:srgbClr val="E56A54"/>
            </a:solidFill>
            <a:ln>
              <a:noFill/>
            </a:ln>
            <a:effectLst/>
          </c:spPr>
          <c:invertIfNegative val="0"/>
          <c:cat>
            <c:strRef>
              <c:f>'Figure 16'!$B$36:$B$57</c:f>
              <c:strCache>
                <c:ptCount val="22"/>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strCache>
            </c:strRef>
          </c:cat>
          <c:val>
            <c:numRef>
              <c:f>'Figure 16'!$F$36:$F$57</c:f>
              <c:numCache>
                <c:formatCode>_-* #,##0_-;\-* #,##0_-;_-* "-"??_-;_-@_-</c:formatCode>
                <c:ptCount val="22"/>
                <c:pt idx="0">
                  <c:v>0</c:v>
                </c:pt>
                <c:pt idx="1">
                  <c:v>0</c:v>
                </c:pt>
                <c:pt idx="2">
                  <c:v>0</c:v>
                </c:pt>
                <c:pt idx="3">
                  <c:v>0</c:v>
                </c:pt>
                <c:pt idx="4">
                  <c:v>2</c:v>
                </c:pt>
                <c:pt idx="5">
                  <c:v>3</c:v>
                </c:pt>
                <c:pt idx="6">
                  <c:v>4</c:v>
                </c:pt>
                <c:pt idx="7">
                  <c:v>0</c:v>
                </c:pt>
                <c:pt idx="8">
                  <c:v>5</c:v>
                </c:pt>
                <c:pt idx="9">
                  <c:v>8</c:v>
                </c:pt>
                <c:pt idx="10">
                  <c:v>13</c:v>
                </c:pt>
                <c:pt idx="11">
                  <c:v>3</c:v>
                </c:pt>
                <c:pt idx="12">
                  <c:v>6</c:v>
                </c:pt>
                <c:pt idx="13">
                  <c:v>1</c:v>
                </c:pt>
                <c:pt idx="14">
                  <c:v>2</c:v>
                </c:pt>
                <c:pt idx="15">
                  <c:v>0</c:v>
                </c:pt>
                <c:pt idx="16">
                  <c:v>2</c:v>
                </c:pt>
                <c:pt idx="17">
                  <c:v>6</c:v>
                </c:pt>
                <c:pt idx="19">
                  <c:v>2</c:v>
                </c:pt>
                <c:pt idx="20">
                  <c:v>0</c:v>
                </c:pt>
                <c:pt idx="21">
                  <c:v>0</c:v>
                </c:pt>
              </c:numCache>
            </c:numRef>
          </c:val>
          <c:extLst>
            <c:ext xmlns:c16="http://schemas.microsoft.com/office/drawing/2014/chart" uri="{C3380CC4-5D6E-409C-BE32-E72D297353CC}">
              <c16:uniqueId val="{00000003-C75D-4A1E-BD05-ED48E0FE1193}"/>
            </c:ext>
          </c:extLst>
        </c:ser>
        <c:ser>
          <c:idx val="5"/>
          <c:order val="4"/>
          <c:tx>
            <c:strRef>
              <c:f>'Figure 16'!$G$23</c:f>
              <c:strCache>
                <c:ptCount val="1"/>
                <c:pt idx="0">
                  <c:v>Perth</c:v>
                </c:pt>
              </c:strCache>
            </c:strRef>
          </c:tx>
          <c:spPr>
            <a:solidFill>
              <a:srgbClr val="A1D884"/>
            </a:solidFill>
            <a:ln>
              <a:noFill/>
            </a:ln>
            <a:effectLst/>
          </c:spPr>
          <c:invertIfNegative val="0"/>
          <c:cat>
            <c:strRef>
              <c:f>'Figure 16'!$B$36:$B$57</c:f>
              <c:strCache>
                <c:ptCount val="22"/>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strCache>
            </c:strRef>
          </c:cat>
          <c:val>
            <c:numRef>
              <c:f>'Figure 16'!$G$36:$G$57</c:f>
              <c:numCache>
                <c:formatCode>_-* #,##0_-;\-* #,##0_-;_-* "-"??_-;_-@_-</c:formatCode>
                <c:ptCount val="22"/>
                <c:pt idx="0">
                  <c:v>12</c:v>
                </c:pt>
                <c:pt idx="1">
                  <c:v>18</c:v>
                </c:pt>
                <c:pt idx="2">
                  <c:v>18</c:v>
                </c:pt>
                <c:pt idx="3">
                  <c:v>29</c:v>
                </c:pt>
                <c:pt idx="4">
                  <c:v>17</c:v>
                </c:pt>
                <c:pt idx="5">
                  <c:v>12</c:v>
                </c:pt>
                <c:pt idx="6">
                  <c:v>10</c:v>
                </c:pt>
                <c:pt idx="7">
                  <c:v>10</c:v>
                </c:pt>
                <c:pt idx="8">
                  <c:v>3</c:v>
                </c:pt>
                <c:pt idx="9">
                  <c:v>7</c:v>
                </c:pt>
                <c:pt idx="10">
                  <c:v>1</c:v>
                </c:pt>
                <c:pt idx="11">
                  <c:v>0</c:v>
                </c:pt>
                <c:pt idx="12">
                  <c:v>0</c:v>
                </c:pt>
                <c:pt idx="13">
                  <c:v>3</c:v>
                </c:pt>
                <c:pt idx="14">
                  <c:v>0</c:v>
                </c:pt>
                <c:pt idx="15">
                  <c:v>0</c:v>
                </c:pt>
                <c:pt idx="16">
                  <c:v>0</c:v>
                </c:pt>
                <c:pt idx="17">
                  <c:v>2</c:v>
                </c:pt>
                <c:pt idx="18">
                  <c:v>1</c:v>
                </c:pt>
                <c:pt idx="19">
                  <c:v>4</c:v>
                </c:pt>
                <c:pt idx="20">
                  <c:v>10</c:v>
                </c:pt>
                <c:pt idx="21">
                  <c:v>9</c:v>
                </c:pt>
              </c:numCache>
            </c:numRef>
          </c:val>
          <c:extLst>
            <c:ext xmlns:c16="http://schemas.microsoft.com/office/drawing/2014/chart" uri="{C3380CC4-5D6E-409C-BE32-E72D297353CC}">
              <c16:uniqueId val="{00000004-C75D-4A1E-BD05-ED48E0FE1193}"/>
            </c:ext>
          </c:extLst>
        </c:ser>
        <c:ser>
          <c:idx val="4"/>
          <c:order val="5"/>
          <c:tx>
            <c:strRef>
              <c:f>'Figure 16'!$H$23</c:f>
              <c:strCache>
                <c:ptCount val="1"/>
                <c:pt idx="0">
                  <c:v>Roebuck </c:v>
                </c:pt>
              </c:strCache>
            </c:strRef>
          </c:tx>
          <c:spPr>
            <a:solidFill>
              <a:srgbClr val="606EB2"/>
            </a:solidFill>
            <a:ln>
              <a:noFill/>
            </a:ln>
            <a:effectLst/>
          </c:spPr>
          <c:invertIfNegative val="0"/>
          <c:cat>
            <c:strRef>
              <c:f>'Figure 16'!$B$36:$B$57</c:f>
              <c:strCache>
                <c:ptCount val="22"/>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strCache>
            </c:strRef>
          </c:cat>
          <c:val>
            <c:numRef>
              <c:f>'Figure 16'!$H$36:$H$57</c:f>
              <c:numCache>
                <c:formatCode>_-* #,##0_-;\-* #,##0_-;_-* "-"??_-;_-@_-</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c:v>
                </c:pt>
                <c:pt idx="17">
                  <c:v>3</c:v>
                </c:pt>
                <c:pt idx="18">
                  <c:v>0</c:v>
                </c:pt>
                <c:pt idx="19">
                  <c:v>0</c:v>
                </c:pt>
                <c:pt idx="20">
                  <c:v>2</c:v>
                </c:pt>
                <c:pt idx="21">
                  <c:v>0</c:v>
                </c:pt>
              </c:numCache>
            </c:numRef>
          </c:val>
          <c:extLst>
            <c:ext xmlns:c16="http://schemas.microsoft.com/office/drawing/2014/chart" uri="{C3380CC4-5D6E-409C-BE32-E72D297353CC}">
              <c16:uniqueId val="{00000005-C75D-4A1E-BD05-ED48E0FE1193}"/>
            </c:ext>
          </c:extLst>
        </c:ser>
        <c:dLbls>
          <c:showLegendKey val="0"/>
          <c:showVal val="0"/>
          <c:showCatName val="0"/>
          <c:showSerName val="0"/>
          <c:showPercent val="0"/>
          <c:showBubbleSize val="0"/>
        </c:dLbls>
        <c:gapWidth val="150"/>
        <c:overlap val="100"/>
        <c:axId val="606908496"/>
        <c:axId val="606904232"/>
      </c:barChart>
      <c:catAx>
        <c:axId val="606908496"/>
        <c:scaling>
          <c:orientation val="minMax"/>
        </c:scaling>
        <c:delete val="0"/>
        <c:axPos val="b"/>
        <c:numFmt formatCode="General" sourceLinked="1"/>
        <c:majorTickMark val="none"/>
        <c:minorTickMark val="none"/>
        <c:tickLblPos val="low"/>
        <c:spPr>
          <a:noFill/>
          <a:ln w="9525" cap="flat" cmpd="sng" algn="ctr">
            <a:solidFill>
              <a:schemeClr val="bg1">
                <a:lumMod val="75000"/>
              </a:schemeClr>
            </a:solidFill>
            <a:round/>
          </a:ln>
          <a:effectLst/>
        </c:spPr>
        <c:txPr>
          <a:bodyPr rot="-2100000" spcFirstLastPara="1" vertOverflow="ellipsis"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crossAx val="606904232"/>
        <c:crosses val="autoZero"/>
        <c:auto val="1"/>
        <c:lblAlgn val="ctr"/>
        <c:lblOffset val="0"/>
        <c:noMultiLvlLbl val="0"/>
      </c:catAx>
      <c:valAx>
        <c:axId val="606904232"/>
        <c:scaling>
          <c:orientation val="minMax"/>
          <c:max val="200"/>
        </c:scaling>
        <c:delete val="0"/>
        <c:axPos val="l"/>
        <c:majorGridlines>
          <c:spPr>
            <a:ln w="6350" cap="flat" cmpd="sng" algn="ctr">
              <a:solidFill>
                <a:schemeClr val="bg1">
                  <a:lumMod val="7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424242"/>
                    </a:solidFill>
                    <a:latin typeface="+mn-lt"/>
                    <a:ea typeface="+mn-ea"/>
                    <a:cs typeface="Segoe UI Semilight" panose="020B0402040204020203" pitchFamily="34" charset="0"/>
                  </a:defRPr>
                </a:pPr>
                <a:r>
                  <a:rPr lang="en-AU" sz="900" b="1" i="0" baseline="0">
                    <a:effectLst/>
                  </a:rPr>
                  <a:t>Number of wells drilled</a:t>
                </a:r>
                <a:endParaRPr lang="en-AU" sz="900" b="1">
                  <a:effectLst/>
                </a:endParaRPr>
              </a:p>
            </c:rich>
          </c:tx>
          <c:layout>
            <c:manualLayout>
              <c:xMode val="edge"/>
              <c:yMode val="edge"/>
              <c:x val="4.4163545568039947E-5"/>
              <c:y val="0.17582118055555554"/>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424242"/>
                  </a:solidFill>
                  <a:latin typeface="+mn-lt"/>
                  <a:ea typeface="+mn-ea"/>
                  <a:cs typeface="Segoe UI Semilight" panose="020B0402040204020203" pitchFamily="34" charset="0"/>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crossAx val="606908496"/>
        <c:crosses val="autoZero"/>
        <c:crossBetween val="between"/>
        <c:majorUnit val="50"/>
      </c:valAx>
      <c:spPr>
        <a:noFill/>
        <a:ln>
          <a:noFill/>
        </a:ln>
        <a:effectLst/>
      </c:spPr>
    </c:plotArea>
    <c:legend>
      <c:legendPos val="b"/>
      <c:layout>
        <c:manualLayout>
          <c:xMode val="edge"/>
          <c:yMode val="edge"/>
          <c:x val="6.2871722846441935E-2"/>
          <c:y val="0.93728472222222226"/>
          <c:w val="0.93085440074906367"/>
          <c:h val="5.389596748413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latin typeface="Segoe UI Semilight" panose="020B0402040204020203" pitchFamily="34" charset="0"/>
          <a:cs typeface="Segoe UI Semilight" panose="020B0402040204020203"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86052482031977E-2"/>
          <c:y val="2.4360593357071712E-2"/>
          <c:w val="0.73122224470625052"/>
          <c:h val="0.89492588624296121"/>
        </c:manualLayout>
      </c:layout>
      <c:areaChart>
        <c:grouping val="stacked"/>
        <c:varyColors val="0"/>
        <c:ser>
          <c:idx val="0"/>
          <c:order val="0"/>
          <c:tx>
            <c:strRef>
              <c:f>'Figure 17'!$F$22</c:f>
              <c:strCache>
                <c:ptCount val="1"/>
                <c:pt idx="0">
                  <c:v>Karratha Gas Plant</c:v>
                </c:pt>
              </c:strCache>
            </c:strRef>
          </c:tx>
          <c:spPr>
            <a:solidFill>
              <a:srgbClr val="3C1053"/>
            </a:solidFill>
            <a:ln>
              <a:noFill/>
            </a:ln>
            <a:effectLst/>
          </c:spPr>
          <c:cat>
            <c:numRef>
              <c:f>'Figure 17'!$B$23:$B$32</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'Figure 17'!$F$23:$F$32</c:f>
              <c:numCache>
                <c:formatCode>_-* #,##0_-;\-* #,##0_-;_-* "-"??_-;_-@_-</c:formatCode>
                <c:ptCount val="10"/>
                <c:pt idx="0">
                  <c:v>473.97671232876695</c:v>
                </c:pt>
                <c:pt idx="1">
                  <c:v>487.8356164383564</c:v>
                </c:pt>
                <c:pt idx="2">
                  <c:v>479.76448087431658</c:v>
                </c:pt>
                <c:pt idx="3">
                  <c:v>377.42986301369876</c:v>
                </c:pt>
                <c:pt idx="4">
                  <c:v>372.7619178082191</c:v>
                </c:pt>
                <c:pt idx="5">
                  <c:v>367.70109589041112</c:v>
                </c:pt>
                <c:pt idx="6">
                  <c:v>197.84754098360651</c:v>
                </c:pt>
                <c:pt idx="7">
                  <c:v>29.862191780821949</c:v>
                </c:pt>
                <c:pt idx="8">
                  <c:v>71.067123287671237</c:v>
                </c:pt>
                <c:pt idx="9">
                  <c:v>119.08026315789475</c:v>
                </c:pt>
              </c:numCache>
            </c:numRef>
          </c:val>
          <c:extLst>
            <c:ext xmlns:c16="http://schemas.microsoft.com/office/drawing/2014/chart" uri="{C3380CC4-5D6E-409C-BE32-E72D297353CC}">
              <c16:uniqueId val="{00000000-2BC0-4FAC-B52F-5F8CAEFCC3C6}"/>
            </c:ext>
          </c:extLst>
        </c:ser>
        <c:ser>
          <c:idx val="4"/>
          <c:order val="1"/>
          <c:tx>
            <c:strRef>
              <c:f>'Figure 17'!$I$22</c:f>
              <c:strCache>
                <c:ptCount val="1"/>
                <c:pt idx="0">
                  <c:v>Varanus Island</c:v>
                </c:pt>
              </c:strCache>
            </c:strRef>
          </c:tx>
          <c:spPr>
            <a:solidFill>
              <a:srgbClr val="606EB2"/>
            </a:solidFill>
            <a:ln>
              <a:noFill/>
            </a:ln>
            <a:effectLst/>
          </c:spPr>
          <c:cat>
            <c:numRef>
              <c:f>'Figure 17'!$B$23:$B$32</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'Figure 17'!$I$23:$I$32</c:f>
              <c:numCache>
                <c:formatCode>_-* #,##0_-;\-* #,##0_-;_-* "-"??_-;_-@_-</c:formatCode>
                <c:ptCount val="10"/>
                <c:pt idx="0" formatCode="#,##0">
                  <c:v>272.97808219178103</c:v>
                </c:pt>
                <c:pt idx="1">
                  <c:v>242.65671232876718</c:v>
                </c:pt>
                <c:pt idx="2">
                  <c:v>215.43060109289618</c:v>
                </c:pt>
                <c:pt idx="3">
                  <c:v>210.23698630136983</c:v>
                </c:pt>
                <c:pt idx="4">
                  <c:v>247.55863013698632</c:v>
                </c:pt>
                <c:pt idx="5">
                  <c:v>231.73287671232882</c:v>
                </c:pt>
                <c:pt idx="6">
                  <c:v>243.66393442622936</c:v>
                </c:pt>
                <c:pt idx="7">
                  <c:v>255.26054794520579</c:v>
                </c:pt>
                <c:pt idx="8">
                  <c:v>196.45342465753441</c:v>
                </c:pt>
                <c:pt idx="9">
                  <c:v>177.85953947368409</c:v>
                </c:pt>
              </c:numCache>
            </c:numRef>
          </c:val>
          <c:extLst>
            <c:ext xmlns:c16="http://schemas.microsoft.com/office/drawing/2014/chart" uri="{C3380CC4-5D6E-409C-BE32-E72D297353CC}">
              <c16:uniqueId val="{00000001-2BC0-4FAC-B52F-5F8CAEFCC3C6}"/>
            </c:ext>
          </c:extLst>
        </c:ser>
        <c:ser>
          <c:idx val="3"/>
          <c:order val="2"/>
          <c:tx>
            <c:strRef>
              <c:f>'Figure 17'!$G$22</c:f>
              <c:strCache>
                <c:ptCount val="1"/>
                <c:pt idx="0">
                  <c:v>Macedon</c:v>
                </c:pt>
              </c:strCache>
            </c:strRef>
          </c:tx>
          <c:spPr>
            <a:solidFill>
              <a:srgbClr val="A4DBE8"/>
            </a:solidFill>
            <a:ln>
              <a:noFill/>
            </a:ln>
            <a:effectLst/>
          </c:spPr>
          <c:cat>
            <c:numRef>
              <c:f>'Figure 17'!$B$23:$B$32</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'Figure 17'!$G$23:$G$32</c:f>
              <c:numCache>
                <c:formatCode>_-* #,##0_-;\-* #,##0_-;_-* "-"??_-;_-@_-</c:formatCode>
                <c:ptCount val="10"/>
                <c:pt idx="0" formatCode="#,##0">
                  <c:v>146.62876712328762</c:v>
                </c:pt>
                <c:pt idx="1">
                  <c:v>171.68904109589036</c:v>
                </c:pt>
                <c:pt idx="2">
                  <c:v>213.02622950819645</c:v>
                </c:pt>
                <c:pt idx="3">
                  <c:v>187.68876712328762</c:v>
                </c:pt>
                <c:pt idx="4">
                  <c:v>176.41616438356164</c:v>
                </c:pt>
                <c:pt idx="5">
                  <c:v>161.48821917808212</c:v>
                </c:pt>
                <c:pt idx="6">
                  <c:v>186.06366120218584</c:v>
                </c:pt>
                <c:pt idx="7">
                  <c:v>194.77835616438333</c:v>
                </c:pt>
                <c:pt idx="8">
                  <c:v>191.96657534246572</c:v>
                </c:pt>
                <c:pt idx="9">
                  <c:v>180.11644736842072</c:v>
                </c:pt>
              </c:numCache>
            </c:numRef>
          </c:val>
          <c:extLst>
            <c:ext xmlns:c16="http://schemas.microsoft.com/office/drawing/2014/chart" uri="{C3380CC4-5D6E-409C-BE32-E72D297353CC}">
              <c16:uniqueId val="{00000002-2BC0-4FAC-B52F-5F8CAEFCC3C6}"/>
            </c:ext>
          </c:extLst>
        </c:ser>
        <c:ser>
          <c:idx val="1"/>
          <c:order val="3"/>
          <c:tx>
            <c:strRef>
              <c:f>'Figure 17'!$D$22</c:f>
              <c:strCache>
                <c:ptCount val="1"/>
                <c:pt idx="0">
                  <c:v>Devil Creek</c:v>
                </c:pt>
              </c:strCache>
            </c:strRef>
          </c:tx>
          <c:spPr>
            <a:solidFill>
              <a:srgbClr val="E56A54"/>
            </a:solidFill>
            <a:ln>
              <a:noFill/>
            </a:ln>
            <a:effectLst/>
          </c:spPr>
          <c:cat>
            <c:numRef>
              <c:f>'Figure 17'!$B$23:$B$32</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'Figure 17'!$D$23:$D$32</c:f>
              <c:numCache>
                <c:formatCode>_-* #,##0_-;\-* #,##0_-;_-* "-"??_-;_-@_-</c:formatCode>
                <c:ptCount val="10"/>
                <c:pt idx="0" formatCode="#,##0">
                  <c:v>72.623287671232859</c:v>
                </c:pt>
                <c:pt idx="1">
                  <c:v>92.558630136986281</c:v>
                </c:pt>
                <c:pt idx="2">
                  <c:v>91.366393442622922</c:v>
                </c:pt>
                <c:pt idx="3">
                  <c:v>115.95698630136984</c:v>
                </c:pt>
                <c:pt idx="4">
                  <c:v>90.980273972602745</c:v>
                </c:pt>
                <c:pt idx="5">
                  <c:v>119.19726027397256</c:v>
                </c:pt>
                <c:pt idx="6">
                  <c:v>137.88114754098362</c:v>
                </c:pt>
                <c:pt idx="7">
                  <c:v>149.59506849315054</c:v>
                </c:pt>
                <c:pt idx="8">
                  <c:v>124.23808219178085</c:v>
                </c:pt>
                <c:pt idx="9">
                  <c:v>38.620065789473692</c:v>
                </c:pt>
              </c:numCache>
            </c:numRef>
          </c:val>
          <c:extLst>
            <c:ext xmlns:c16="http://schemas.microsoft.com/office/drawing/2014/chart" uri="{C3380CC4-5D6E-409C-BE32-E72D297353CC}">
              <c16:uniqueId val="{00000003-2BC0-4FAC-B52F-5F8CAEFCC3C6}"/>
            </c:ext>
          </c:extLst>
        </c:ser>
        <c:ser>
          <c:idx val="6"/>
          <c:order val="4"/>
          <c:tx>
            <c:strRef>
              <c:f>'Figure 17'!$E$22</c:f>
              <c:strCache>
                <c:ptCount val="1"/>
                <c:pt idx="0">
                  <c:v>Gorgon</c:v>
                </c:pt>
              </c:strCache>
            </c:strRef>
          </c:tx>
          <c:spPr>
            <a:solidFill>
              <a:srgbClr val="948794"/>
            </a:solidFill>
            <a:ln>
              <a:noFill/>
            </a:ln>
            <a:effectLst/>
          </c:spPr>
          <c:cat>
            <c:numRef>
              <c:f>'Figure 17'!$B$23:$B$32</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'Figure 17'!$E$23:$E$32</c:f>
              <c:numCache>
                <c:formatCode>_-* #,##0_-;\-* #,##0_-;_-* "-"??_-;_-@_-</c:formatCode>
                <c:ptCount val="10"/>
                <c:pt idx="0">
                  <c:v>0</c:v>
                </c:pt>
                <c:pt idx="1">
                  <c:v>0</c:v>
                </c:pt>
                <c:pt idx="2">
                  <c:v>17.231147540983599</c:v>
                </c:pt>
                <c:pt idx="3">
                  <c:v>141.94493150684983</c:v>
                </c:pt>
                <c:pt idx="4">
                  <c:v>160.83534246575346</c:v>
                </c:pt>
                <c:pt idx="5">
                  <c:v>148.44109589041111</c:v>
                </c:pt>
                <c:pt idx="6">
                  <c:v>152.96912568306018</c:v>
                </c:pt>
                <c:pt idx="7">
                  <c:v>170.66520547945237</c:v>
                </c:pt>
                <c:pt idx="8">
                  <c:v>271.21260273972666</c:v>
                </c:pt>
                <c:pt idx="9">
                  <c:v>280.0700657894742</c:v>
                </c:pt>
              </c:numCache>
            </c:numRef>
          </c:val>
          <c:extLst>
            <c:ext xmlns:c16="http://schemas.microsoft.com/office/drawing/2014/chart" uri="{C3380CC4-5D6E-409C-BE32-E72D297353CC}">
              <c16:uniqueId val="{00000004-2BC0-4FAC-B52F-5F8CAEFCC3C6}"/>
            </c:ext>
          </c:extLst>
        </c:ser>
        <c:ser>
          <c:idx val="9"/>
          <c:order val="5"/>
          <c:tx>
            <c:strRef>
              <c:f>'Figure 17'!$K$22</c:f>
              <c:strCache>
                <c:ptCount val="1"/>
                <c:pt idx="0">
                  <c:v>Wheatstone</c:v>
                </c:pt>
              </c:strCache>
            </c:strRef>
          </c:tx>
          <c:spPr>
            <a:solidFill>
              <a:srgbClr val="008578"/>
            </a:solidFill>
            <a:ln>
              <a:noFill/>
            </a:ln>
            <a:effectLst/>
          </c:spPr>
          <c:cat>
            <c:numRef>
              <c:f>'Figure 17'!$B$23:$B$32</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'Figure 17'!$K$23:$K$32</c:f>
              <c:numCache>
                <c:formatCode>_-* #,##0_-;\-* #,##0_-;_-* "-"??_-;_-@_-</c:formatCode>
                <c:ptCount val="10"/>
                <c:pt idx="0">
                  <c:v>0</c:v>
                </c:pt>
                <c:pt idx="1">
                  <c:v>0</c:v>
                </c:pt>
                <c:pt idx="2">
                  <c:v>0</c:v>
                </c:pt>
                <c:pt idx="3">
                  <c:v>0</c:v>
                </c:pt>
                <c:pt idx="4">
                  <c:v>0</c:v>
                </c:pt>
                <c:pt idx="5">
                  <c:v>90.631506849315073</c:v>
                </c:pt>
                <c:pt idx="6">
                  <c:v>168.62322404371579</c:v>
                </c:pt>
                <c:pt idx="7">
                  <c:v>178.87424657534308</c:v>
                </c:pt>
                <c:pt idx="8">
                  <c:v>170.9526027397265</c:v>
                </c:pt>
                <c:pt idx="9">
                  <c:v>199.00230263157945</c:v>
                </c:pt>
              </c:numCache>
            </c:numRef>
          </c:val>
          <c:extLst>
            <c:ext xmlns:c16="http://schemas.microsoft.com/office/drawing/2014/chart" uri="{C3380CC4-5D6E-409C-BE32-E72D297353CC}">
              <c16:uniqueId val="{00000005-2BC0-4FAC-B52F-5F8CAEFCC3C6}"/>
            </c:ext>
          </c:extLst>
        </c:ser>
        <c:ser>
          <c:idx val="8"/>
          <c:order val="6"/>
          <c:tx>
            <c:strRef>
              <c:f>'Figure 17'!$H$22</c:f>
              <c:strCache>
                <c:ptCount val="1"/>
                <c:pt idx="0">
                  <c:v>Pluto</c:v>
                </c:pt>
              </c:strCache>
            </c:strRef>
          </c:tx>
          <c:spPr>
            <a:solidFill>
              <a:srgbClr val="71DBD4"/>
            </a:solidFill>
            <a:ln>
              <a:noFill/>
            </a:ln>
            <a:effectLst/>
          </c:spPr>
          <c:cat>
            <c:numRef>
              <c:f>'Figure 17'!$B$23:$B$32</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'Figure 17'!$H$23:$H$32</c:f>
              <c:numCache>
                <c:formatCode>_-* #,##0_-;\-* #,##0_-;_-* "-"??_-;_-@_-</c:formatCode>
                <c:ptCount val="10"/>
                <c:pt idx="0">
                  <c:v>0</c:v>
                </c:pt>
                <c:pt idx="1">
                  <c:v>0</c:v>
                </c:pt>
                <c:pt idx="2">
                  <c:v>0</c:v>
                </c:pt>
                <c:pt idx="3">
                  <c:v>0</c:v>
                </c:pt>
                <c:pt idx="4">
                  <c:v>0.32575342465753426</c:v>
                </c:pt>
                <c:pt idx="5">
                  <c:v>6.0021917808219172</c:v>
                </c:pt>
                <c:pt idx="6">
                  <c:v>17.305191256830589</c:v>
                </c:pt>
                <c:pt idx="7">
                  <c:v>20.307671232876725</c:v>
                </c:pt>
                <c:pt idx="8">
                  <c:v>17.967123287671253</c:v>
                </c:pt>
                <c:pt idx="9">
                  <c:v>17.872368421052638</c:v>
                </c:pt>
              </c:numCache>
            </c:numRef>
          </c:val>
          <c:extLst>
            <c:ext xmlns:c16="http://schemas.microsoft.com/office/drawing/2014/chart" uri="{C3380CC4-5D6E-409C-BE32-E72D297353CC}">
              <c16:uniqueId val="{00000006-2BC0-4FAC-B52F-5F8CAEFCC3C6}"/>
            </c:ext>
          </c:extLst>
        </c:ser>
        <c:ser>
          <c:idx val="5"/>
          <c:order val="7"/>
          <c:tx>
            <c:strRef>
              <c:f>'Figure 17'!$C$22</c:f>
              <c:strCache>
                <c:ptCount val="1"/>
                <c:pt idx="0">
                  <c:v>Beharra Springs</c:v>
                </c:pt>
              </c:strCache>
            </c:strRef>
          </c:tx>
          <c:spPr>
            <a:solidFill>
              <a:srgbClr val="FFB81C"/>
            </a:solidFill>
            <a:ln>
              <a:noFill/>
            </a:ln>
            <a:effectLst/>
          </c:spPr>
          <c:cat>
            <c:numRef>
              <c:f>'Figure 17'!$B$23:$B$32</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'Figure 17'!$C$23:$C$32</c:f>
              <c:numCache>
                <c:formatCode>_-* #,##0_-;\-* #,##0_-;_-* "-"??_-;_-@_-</c:formatCode>
                <c:ptCount val="10"/>
                <c:pt idx="0" formatCode="#,##0">
                  <c:v>14.663835616438382</c:v>
                </c:pt>
                <c:pt idx="1">
                  <c:v>15.846575342465744</c:v>
                </c:pt>
                <c:pt idx="2">
                  <c:v>13.520765027322383</c:v>
                </c:pt>
                <c:pt idx="3">
                  <c:v>13.020273972602721</c:v>
                </c:pt>
                <c:pt idx="4">
                  <c:v>12.806301369863037</c:v>
                </c:pt>
                <c:pt idx="5">
                  <c:v>11.1580821917808</c:v>
                </c:pt>
                <c:pt idx="6">
                  <c:v>6.0573770491803156</c:v>
                </c:pt>
                <c:pt idx="7">
                  <c:v>11.255890410958884</c:v>
                </c:pt>
                <c:pt idx="8">
                  <c:v>20.281095890410967</c:v>
                </c:pt>
                <c:pt idx="9">
                  <c:v>24.343092105263207</c:v>
                </c:pt>
              </c:numCache>
            </c:numRef>
          </c:val>
          <c:extLst>
            <c:ext xmlns:c16="http://schemas.microsoft.com/office/drawing/2014/chart" uri="{C3380CC4-5D6E-409C-BE32-E72D297353CC}">
              <c16:uniqueId val="{00000007-2BC0-4FAC-B52F-5F8CAEFCC3C6}"/>
            </c:ext>
          </c:extLst>
        </c:ser>
        <c:ser>
          <c:idx val="10"/>
          <c:order val="8"/>
          <c:tx>
            <c:strRef>
              <c:f>'Figure 17'!$L$22</c:f>
              <c:strCache>
                <c:ptCount val="1"/>
                <c:pt idx="0">
                  <c:v>Xyris </c:v>
                </c:pt>
              </c:strCache>
            </c:strRef>
          </c:tx>
          <c:spPr>
            <a:solidFill>
              <a:srgbClr val="A1D884"/>
            </a:solidFill>
            <a:ln>
              <a:noFill/>
            </a:ln>
            <a:effectLst/>
          </c:spPr>
          <c:cat>
            <c:numRef>
              <c:f>'Figure 17'!$B$23:$B$32</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'Figure 17'!$L$23:$L$32</c:f>
              <c:numCache>
                <c:formatCode>_-* #,##0_-;\-* #,##0_-;_-* "-"??_-;_-@_-</c:formatCode>
                <c:ptCount val="10"/>
                <c:pt idx="0">
                  <c:v>0</c:v>
                </c:pt>
                <c:pt idx="1">
                  <c:v>0</c:v>
                </c:pt>
                <c:pt idx="2">
                  <c:v>1.5136612021857929</c:v>
                </c:pt>
                <c:pt idx="3">
                  <c:v>8.3701369863013468</c:v>
                </c:pt>
                <c:pt idx="4">
                  <c:v>8.2991780821917587</c:v>
                </c:pt>
                <c:pt idx="5">
                  <c:v>2.7068493150684936</c:v>
                </c:pt>
                <c:pt idx="6">
                  <c:v>6.1161202185792325</c:v>
                </c:pt>
                <c:pt idx="7">
                  <c:v>25.719452054794552</c:v>
                </c:pt>
                <c:pt idx="8">
                  <c:v>24.759999999999973</c:v>
                </c:pt>
                <c:pt idx="9">
                  <c:v>27.934539473684207</c:v>
                </c:pt>
              </c:numCache>
            </c:numRef>
          </c:val>
          <c:extLst>
            <c:ext xmlns:c16="http://schemas.microsoft.com/office/drawing/2014/chart" uri="{C3380CC4-5D6E-409C-BE32-E72D297353CC}">
              <c16:uniqueId val="{00000008-2BC0-4FAC-B52F-5F8CAEFCC3C6}"/>
            </c:ext>
          </c:extLst>
        </c:ser>
        <c:ser>
          <c:idx val="7"/>
          <c:order val="9"/>
          <c:tx>
            <c:strRef>
              <c:f>'Figure 17'!$J$22</c:f>
              <c:strCache>
                <c:ptCount val="1"/>
                <c:pt idx="0">
                  <c:v>Walyering Production Facility</c:v>
                </c:pt>
              </c:strCache>
            </c:strRef>
          </c:tx>
          <c:spPr>
            <a:solidFill>
              <a:srgbClr val="A3519B"/>
            </a:solidFill>
            <a:ln w="25400">
              <a:noFill/>
            </a:ln>
            <a:effectLst/>
          </c:spPr>
          <c:cat>
            <c:numRef>
              <c:f>'Figure 17'!$B$23:$B$32</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'Figure 17'!$J$23:$J$32</c:f>
              <c:numCache>
                <c:formatCode>_-* #,##0_-;\-* #,##0_-;_-* "-"??_-;_-@_-</c:formatCode>
                <c:ptCount val="10"/>
                <c:pt idx="0">
                  <c:v>0</c:v>
                </c:pt>
                <c:pt idx="1">
                  <c:v>0</c:v>
                </c:pt>
                <c:pt idx="2">
                  <c:v>0</c:v>
                </c:pt>
                <c:pt idx="3">
                  <c:v>0</c:v>
                </c:pt>
                <c:pt idx="4">
                  <c:v>0</c:v>
                </c:pt>
                <c:pt idx="5">
                  <c:v>0</c:v>
                </c:pt>
                <c:pt idx="6">
                  <c:v>0</c:v>
                </c:pt>
                <c:pt idx="7">
                  <c:v>0</c:v>
                </c:pt>
                <c:pt idx="8">
                  <c:v>0</c:v>
                </c:pt>
                <c:pt idx="9">
                  <c:v>2.2539473684210534</c:v>
                </c:pt>
              </c:numCache>
            </c:numRef>
          </c:val>
          <c:extLst>
            <c:ext xmlns:c16="http://schemas.microsoft.com/office/drawing/2014/chart" uri="{C3380CC4-5D6E-409C-BE32-E72D297353CC}">
              <c16:uniqueId val="{00000009-2BC0-4FAC-B52F-5F8CAEFCC3C6}"/>
            </c:ext>
          </c:extLst>
        </c:ser>
        <c:dLbls>
          <c:showLegendKey val="0"/>
          <c:showVal val="0"/>
          <c:showCatName val="0"/>
          <c:showSerName val="0"/>
          <c:showPercent val="0"/>
          <c:showBubbleSize val="0"/>
        </c:dLbls>
        <c:axId val="606908496"/>
        <c:axId val="606904232"/>
        <c:extLst/>
      </c:areaChart>
      <c:catAx>
        <c:axId val="60690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crossAx val="606904232"/>
        <c:crosses val="autoZero"/>
        <c:auto val="1"/>
        <c:lblAlgn val="ctr"/>
        <c:lblOffset val="0"/>
        <c:noMultiLvlLbl val="0"/>
      </c:catAx>
      <c:valAx>
        <c:axId val="606904232"/>
        <c:scaling>
          <c:orientation val="minMax"/>
        </c:scaling>
        <c:delete val="0"/>
        <c:axPos val="l"/>
        <c:majorGridlines>
          <c:spPr>
            <a:ln w="6350"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Segoe UI Semilight" panose="020B0402040204020203" pitchFamily="34" charset="0"/>
                  </a:defRPr>
                </a:pPr>
                <a:r>
                  <a:rPr lang="en-AU"/>
                  <a:t>Production (TJ/day)</a:t>
                </a:r>
              </a:p>
              <a:p>
                <a:pPr>
                  <a:defRPr b="1">
                    <a:solidFill>
                      <a:schemeClr val="tx1"/>
                    </a:solidFill>
                    <a:latin typeface="+mn-lt"/>
                  </a:defRPr>
                </a:pPr>
                <a:endParaRPr lang="en-AU"/>
              </a:p>
            </c:rich>
          </c:tx>
          <c:layout>
            <c:manualLayout>
              <c:xMode val="edge"/>
              <c:yMode val="edge"/>
              <c:x val="3.851463011567999E-3"/>
              <c:y val="0.2333477963992151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n-lt"/>
                  <a:ea typeface="+mn-ea"/>
                  <a:cs typeface="Segoe UI Semilight" panose="020B0402040204020203"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crossAx val="606908496"/>
        <c:crosses val="autoZero"/>
        <c:crossBetween val="midCat"/>
      </c:valAx>
      <c:spPr>
        <a:noFill/>
        <a:ln>
          <a:noFill/>
        </a:ln>
        <a:effectLst/>
      </c:spPr>
    </c:plotArea>
    <c:legend>
      <c:legendPos val="r"/>
      <c:layout>
        <c:manualLayout>
          <c:xMode val="edge"/>
          <c:yMode val="edge"/>
          <c:x val="0.82767490077755224"/>
          <c:y val="6.3681535050896895E-2"/>
          <c:w val="0.17027244392695262"/>
          <c:h val="0.850460775096771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latin typeface="Segoe UI Semilight" panose="020B0402040204020203" pitchFamily="34" charset="0"/>
          <a:cs typeface="Segoe UI Semilight" panose="020B0402040204020203"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419655876348796E-2"/>
          <c:y val="3.1065149948293687E-2"/>
          <c:w val="0.89808906306802971"/>
          <c:h val="0.83845514277158328"/>
        </c:manualLayout>
      </c:layout>
      <c:areaChart>
        <c:grouping val="stacked"/>
        <c:varyColors val="0"/>
        <c:ser>
          <c:idx val="1"/>
          <c:order val="0"/>
          <c:tx>
            <c:strRef>
              <c:f>'Figure 18'!$D$24</c:f>
              <c:strCache>
                <c:ptCount val="1"/>
                <c:pt idx="0">
                  <c:v> Mondarra </c:v>
                </c:pt>
              </c:strCache>
            </c:strRef>
          </c:tx>
          <c:spPr>
            <a:solidFill>
              <a:srgbClr val="6B3077"/>
            </a:solidFill>
            <a:ln w="25400">
              <a:noFill/>
            </a:ln>
            <a:effectLst/>
          </c:spPr>
          <c:cat>
            <c:numRef>
              <c:f>'Figure 18'!$B$25:$B$136</c:f>
              <c:numCache>
                <c:formatCode>mmm\-yy</c:formatCode>
                <c:ptCount val="112"/>
                <c:pt idx="0">
                  <c:v>41851</c:v>
                </c:pt>
                <c:pt idx="1">
                  <c:v>41882</c:v>
                </c:pt>
                <c:pt idx="2">
                  <c:v>41912</c:v>
                </c:pt>
                <c:pt idx="3">
                  <c:v>41943</c:v>
                </c:pt>
                <c:pt idx="4">
                  <c:v>41973</c:v>
                </c:pt>
                <c:pt idx="5">
                  <c:v>42004</c:v>
                </c:pt>
                <c:pt idx="6">
                  <c:v>42035</c:v>
                </c:pt>
                <c:pt idx="7">
                  <c:v>42063</c:v>
                </c:pt>
                <c:pt idx="8">
                  <c:v>42094</c:v>
                </c:pt>
                <c:pt idx="9">
                  <c:v>42124</c:v>
                </c:pt>
                <c:pt idx="10">
                  <c:v>42155</c:v>
                </c:pt>
                <c:pt idx="11">
                  <c:v>42185</c:v>
                </c:pt>
                <c:pt idx="12">
                  <c:v>42216</c:v>
                </c:pt>
                <c:pt idx="13">
                  <c:v>42247</c:v>
                </c:pt>
                <c:pt idx="14">
                  <c:v>42277</c:v>
                </c:pt>
                <c:pt idx="15">
                  <c:v>42308</c:v>
                </c:pt>
                <c:pt idx="16">
                  <c:v>42338</c:v>
                </c:pt>
                <c:pt idx="17">
                  <c:v>42369</c:v>
                </c:pt>
                <c:pt idx="18">
                  <c:v>42400</c:v>
                </c:pt>
                <c:pt idx="19">
                  <c:v>42429</c:v>
                </c:pt>
                <c:pt idx="20">
                  <c:v>42460</c:v>
                </c:pt>
                <c:pt idx="21">
                  <c:v>42490</c:v>
                </c:pt>
                <c:pt idx="22">
                  <c:v>42521</c:v>
                </c:pt>
                <c:pt idx="23">
                  <c:v>42551</c:v>
                </c:pt>
                <c:pt idx="24">
                  <c:v>42582</c:v>
                </c:pt>
                <c:pt idx="25">
                  <c:v>42613</c:v>
                </c:pt>
                <c:pt idx="26">
                  <c:v>42643</c:v>
                </c:pt>
                <c:pt idx="27">
                  <c:v>42674</c:v>
                </c:pt>
                <c:pt idx="28">
                  <c:v>42704</c:v>
                </c:pt>
                <c:pt idx="29">
                  <c:v>42735</c:v>
                </c:pt>
                <c:pt idx="30">
                  <c:v>42766</c:v>
                </c:pt>
                <c:pt idx="31">
                  <c:v>42794</c:v>
                </c:pt>
                <c:pt idx="32">
                  <c:v>42825</c:v>
                </c:pt>
                <c:pt idx="33">
                  <c:v>42855</c:v>
                </c:pt>
                <c:pt idx="34">
                  <c:v>42886</c:v>
                </c:pt>
                <c:pt idx="35">
                  <c:v>42916</c:v>
                </c:pt>
                <c:pt idx="36">
                  <c:v>42947</c:v>
                </c:pt>
                <c:pt idx="37">
                  <c:v>42978</c:v>
                </c:pt>
                <c:pt idx="38">
                  <c:v>43008</c:v>
                </c:pt>
                <c:pt idx="39">
                  <c:v>43039</c:v>
                </c:pt>
                <c:pt idx="40">
                  <c:v>43069</c:v>
                </c:pt>
                <c:pt idx="41">
                  <c:v>43100</c:v>
                </c:pt>
                <c:pt idx="42">
                  <c:v>43131</c:v>
                </c:pt>
                <c:pt idx="43">
                  <c:v>43159</c:v>
                </c:pt>
                <c:pt idx="44">
                  <c:v>43190</c:v>
                </c:pt>
                <c:pt idx="45">
                  <c:v>43220</c:v>
                </c:pt>
                <c:pt idx="46">
                  <c:v>43251</c:v>
                </c:pt>
                <c:pt idx="47">
                  <c:v>43281</c:v>
                </c:pt>
                <c:pt idx="48">
                  <c:v>43312</c:v>
                </c:pt>
                <c:pt idx="49">
                  <c:v>43343</c:v>
                </c:pt>
                <c:pt idx="50">
                  <c:v>43373</c:v>
                </c:pt>
                <c:pt idx="51">
                  <c:v>43404</c:v>
                </c:pt>
                <c:pt idx="52">
                  <c:v>43434</c:v>
                </c:pt>
                <c:pt idx="53">
                  <c:v>43465</c:v>
                </c:pt>
                <c:pt idx="54">
                  <c:v>43496</c:v>
                </c:pt>
                <c:pt idx="55">
                  <c:v>43524</c:v>
                </c:pt>
                <c:pt idx="56">
                  <c:v>43555</c:v>
                </c:pt>
                <c:pt idx="57">
                  <c:v>43585</c:v>
                </c:pt>
                <c:pt idx="58">
                  <c:v>43616</c:v>
                </c:pt>
                <c:pt idx="59">
                  <c:v>43646</c:v>
                </c:pt>
                <c:pt idx="60">
                  <c:v>43677</c:v>
                </c:pt>
                <c:pt idx="61">
                  <c:v>43708</c:v>
                </c:pt>
                <c:pt idx="62">
                  <c:v>43738</c:v>
                </c:pt>
                <c:pt idx="63">
                  <c:v>43769</c:v>
                </c:pt>
                <c:pt idx="64">
                  <c:v>43799</c:v>
                </c:pt>
                <c:pt idx="65">
                  <c:v>43830</c:v>
                </c:pt>
                <c:pt idx="66">
                  <c:v>43861</c:v>
                </c:pt>
                <c:pt idx="67">
                  <c:v>43890</c:v>
                </c:pt>
                <c:pt idx="68">
                  <c:v>43921</c:v>
                </c:pt>
                <c:pt idx="69">
                  <c:v>43951</c:v>
                </c:pt>
                <c:pt idx="70">
                  <c:v>43982</c:v>
                </c:pt>
                <c:pt idx="71">
                  <c:v>44012</c:v>
                </c:pt>
                <c:pt idx="72">
                  <c:v>44043</c:v>
                </c:pt>
                <c:pt idx="73">
                  <c:v>44074</c:v>
                </c:pt>
                <c:pt idx="74">
                  <c:v>44104</c:v>
                </c:pt>
                <c:pt idx="75">
                  <c:v>44135</c:v>
                </c:pt>
                <c:pt idx="76">
                  <c:v>44165</c:v>
                </c:pt>
                <c:pt idx="77">
                  <c:v>44196</c:v>
                </c:pt>
                <c:pt idx="78">
                  <c:v>44227</c:v>
                </c:pt>
                <c:pt idx="79">
                  <c:v>44255</c:v>
                </c:pt>
                <c:pt idx="80">
                  <c:v>44286</c:v>
                </c:pt>
                <c:pt idx="81">
                  <c:v>44316</c:v>
                </c:pt>
                <c:pt idx="82">
                  <c:v>44347</c:v>
                </c:pt>
                <c:pt idx="83">
                  <c:v>44377</c:v>
                </c:pt>
                <c:pt idx="84">
                  <c:v>44408</c:v>
                </c:pt>
                <c:pt idx="85">
                  <c:v>44439</c:v>
                </c:pt>
                <c:pt idx="86">
                  <c:v>44469</c:v>
                </c:pt>
                <c:pt idx="87">
                  <c:v>44500</c:v>
                </c:pt>
                <c:pt idx="88">
                  <c:v>44530</c:v>
                </c:pt>
                <c:pt idx="89">
                  <c:v>44561</c:v>
                </c:pt>
                <c:pt idx="90">
                  <c:v>44592</c:v>
                </c:pt>
                <c:pt idx="91">
                  <c:v>44620</c:v>
                </c:pt>
                <c:pt idx="92">
                  <c:v>44651</c:v>
                </c:pt>
                <c:pt idx="93">
                  <c:v>44681</c:v>
                </c:pt>
                <c:pt idx="94">
                  <c:v>44712</c:v>
                </c:pt>
                <c:pt idx="95">
                  <c:v>44742</c:v>
                </c:pt>
                <c:pt idx="96">
                  <c:v>44773</c:v>
                </c:pt>
                <c:pt idx="97">
                  <c:v>44804</c:v>
                </c:pt>
                <c:pt idx="98">
                  <c:v>44834</c:v>
                </c:pt>
                <c:pt idx="99">
                  <c:v>44865</c:v>
                </c:pt>
                <c:pt idx="100">
                  <c:v>44895</c:v>
                </c:pt>
                <c:pt idx="101">
                  <c:v>44926</c:v>
                </c:pt>
                <c:pt idx="102">
                  <c:v>44957</c:v>
                </c:pt>
                <c:pt idx="103">
                  <c:v>44985</c:v>
                </c:pt>
                <c:pt idx="104">
                  <c:v>45016</c:v>
                </c:pt>
                <c:pt idx="105">
                  <c:v>45046</c:v>
                </c:pt>
                <c:pt idx="106">
                  <c:v>45077</c:v>
                </c:pt>
                <c:pt idx="107">
                  <c:v>45107</c:v>
                </c:pt>
                <c:pt idx="108">
                  <c:v>45138</c:v>
                </c:pt>
                <c:pt idx="109">
                  <c:v>45169</c:v>
                </c:pt>
                <c:pt idx="110">
                  <c:v>45199</c:v>
                </c:pt>
                <c:pt idx="111">
                  <c:v>45230</c:v>
                </c:pt>
              </c:numCache>
            </c:numRef>
          </c:cat>
          <c:val>
            <c:numRef>
              <c:f>'Figure 18'!$D$25:$D$136</c:f>
              <c:numCache>
                <c:formatCode>_-* #,##0_-;\-* #,##0_-;_-* "-"??_-;_-@_-</c:formatCode>
                <c:ptCount val="112"/>
                <c:pt idx="0">
                  <c:v>6.2735000000000056</c:v>
                </c:pt>
                <c:pt idx="1">
                  <c:v>6.2611000000000088</c:v>
                </c:pt>
                <c:pt idx="2">
                  <c:v>6.5506000000000135</c:v>
                </c:pt>
                <c:pt idx="3">
                  <c:v>7.2276000000000158</c:v>
                </c:pt>
                <c:pt idx="4">
                  <c:v>7.3735000000000204</c:v>
                </c:pt>
                <c:pt idx="5">
                  <c:v>7.7862000000000204</c:v>
                </c:pt>
                <c:pt idx="6">
                  <c:v>8.1631000000000267</c:v>
                </c:pt>
                <c:pt idx="7">
                  <c:v>8.6754000000000246</c:v>
                </c:pt>
                <c:pt idx="8">
                  <c:v>9.3319000000000276</c:v>
                </c:pt>
                <c:pt idx="9">
                  <c:v>9.4737000000000275</c:v>
                </c:pt>
                <c:pt idx="10">
                  <c:v>9.5629000000000293</c:v>
                </c:pt>
                <c:pt idx="11">
                  <c:v>9.5939000000000334</c:v>
                </c:pt>
                <c:pt idx="12">
                  <c:v>9.6313000000000333</c:v>
                </c:pt>
                <c:pt idx="13">
                  <c:v>9.6418000000000337</c:v>
                </c:pt>
                <c:pt idx="14">
                  <c:v>9.7945000000000366</c:v>
                </c:pt>
                <c:pt idx="15">
                  <c:v>9.2481000000000382</c:v>
                </c:pt>
                <c:pt idx="16">
                  <c:v>8.8125000000000444</c:v>
                </c:pt>
                <c:pt idx="17">
                  <c:v>9.7187000000000285</c:v>
                </c:pt>
                <c:pt idx="18">
                  <c:v>9.9732000000000145</c:v>
                </c:pt>
                <c:pt idx="19">
                  <c:v>9.5971000000000171</c:v>
                </c:pt>
                <c:pt idx="20">
                  <c:v>9.7426000000000208</c:v>
                </c:pt>
                <c:pt idx="21">
                  <c:v>9.9512000000000072</c:v>
                </c:pt>
                <c:pt idx="22">
                  <c:v>9.3589000000000055</c:v>
                </c:pt>
                <c:pt idx="23">
                  <c:v>9.7257999999999996</c:v>
                </c:pt>
                <c:pt idx="24">
                  <c:v>9.0862999999999925</c:v>
                </c:pt>
                <c:pt idx="25">
                  <c:v>8.8741999999999965</c:v>
                </c:pt>
                <c:pt idx="26">
                  <c:v>8.9562999999999917</c:v>
                </c:pt>
                <c:pt idx="27">
                  <c:v>9.6672999999999902</c:v>
                </c:pt>
                <c:pt idx="28">
                  <c:v>11.039099999999989</c:v>
                </c:pt>
                <c:pt idx="29">
                  <c:v>11.863999999999988</c:v>
                </c:pt>
                <c:pt idx="30">
                  <c:v>11.161299999999981</c:v>
                </c:pt>
                <c:pt idx="31">
                  <c:v>10.560599999999976</c:v>
                </c:pt>
                <c:pt idx="32">
                  <c:v>10.67719999999998</c:v>
                </c:pt>
                <c:pt idx="33">
                  <c:v>11.118199999999982</c:v>
                </c:pt>
                <c:pt idx="34">
                  <c:v>11.019399999999989</c:v>
                </c:pt>
                <c:pt idx="35">
                  <c:v>10.433599999999995</c:v>
                </c:pt>
                <c:pt idx="36">
                  <c:v>9.6456000000000017</c:v>
                </c:pt>
                <c:pt idx="37">
                  <c:v>9.0237999999999996</c:v>
                </c:pt>
                <c:pt idx="38">
                  <c:v>9.0421999999999958</c:v>
                </c:pt>
                <c:pt idx="39">
                  <c:v>8.4882999999999882</c:v>
                </c:pt>
                <c:pt idx="40">
                  <c:v>7.838699999999986</c:v>
                </c:pt>
                <c:pt idx="41">
                  <c:v>8.2737999999999854</c:v>
                </c:pt>
                <c:pt idx="42">
                  <c:v>8.7282999999999848</c:v>
                </c:pt>
                <c:pt idx="43">
                  <c:v>8.8871999999999751</c:v>
                </c:pt>
                <c:pt idx="44">
                  <c:v>9.0992999999999657</c:v>
                </c:pt>
                <c:pt idx="45">
                  <c:v>9.5528999999999726</c:v>
                </c:pt>
                <c:pt idx="46">
                  <c:v>9.1756999999999671</c:v>
                </c:pt>
                <c:pt idx="47">
                  <c:v>8.9279999999999529</c:v>
                </c:pt>
                <c:pt idx="48">
                  <c:v>9.1577999999999591</c:v>
                </c:pt>
                <c:pt idx="49">
                  <c:v>8.9096999999999493</c:v>
                </c:pt>
                <c:pt idx="50">
                  <c:v>8.7741999999999383</c:v>
                </c:pt>
                <c:pt idx="51">
                  <c:v>8.5903999999999439</c:v>
                </c:pt>
                <c:pt idx="52">
                  <c:v>8.6235999999999517</c:v>
                </c:pt>
                <c:pt idx="53">
                  <c:v>9.3503999999999614</c:v>
                </c:pt>
                <c:pt idx="54">
                  <c:v>9.6571999999999747</c:v>
                </c:pt>
                <c:pt idx="55">
                  <c:v>9.9476999999999745</c:v>
                </c:pt>
                <c:pt idx="56">
                  <c:v>9.9594999999999629</c:v>
                </c:pt>
                <c:pt idx="57">
                  <c:v>10.421499999999959</c:v>
                </c:pt>
                <c:pt idx="58">
                  <c:v>11.076699999999953</c:v>
                </c:pt>
                <c:pt idx="59">
                  <c:v>10.752799999999953</c:v>
                </c:pt>
                <c:pt idx="60">
                  <c:v>10.427699999999946</c:v>
                </c:pt>
                <c:pt idx="61">
                  <c:v>9.3767999999999372</c:v>
                </c:pt>
                <c:pt idx="62">
                  <c:v>10.081199999999949</c:v>
                </c:pt>
                <c:pt idx="63">
                  <c:v>10.642399999999947</c:v>
                </c:pt>
                <c:pt idx="64">
                  <c:v>10.828699999999943</c:v>
                </c:pt>
                <c:pt idx="65">
                  <c:v>11.282499999999949</c:v>
                </c:pt>
                <c:pt idx="66">
                  <c:v>11.207799999999949</c:v>
                </c:pt>
                <c:pt idx="67">
                  <c:v>10.98569999999995</c:v>
                </c:pt>
                <c:pt idx="68">
                  <c:v>10.981399999999962</c:v>
                </c:pt>
                <c:pt idx="69">
                  <c:v>11.305799999999985</c:v>
                </c:pt>
                <c:pt idx="70">
                  <c:v>11.481599999999977</c:v>
                </c:pt>
                <c:pt idx="71">
                  <c:v>12.22639999999998</c:v>
                </c:pt>
                <c:pt idx="72">
                  <c:v>12.522399999999973</c:v>
                </c:pt>
                <c:pt idx="73">
                  <c:v>12.722399999999951</c:v>
                </c:pt>
                <c:pt idx="74">
                  <c:v>12.328599999999959</c:v>
                </c:pt>
                <c:pt idx="75">
                  <c:v>12.116799999999966</c:v>
                </c:pt>
                <c:pt idx="76">
                  <c:v>11.985099999999969</c:v>
                </c:pt>
                <c:pt idx="77">
                  <c:v>11.763799999999966</c:v>
                </c:pt>
                <c:pt idx="78">
                  <c:v>11.073099999999956</c:v>
                </c:pt>
                <c:pt idx="79">
                  <c:v>11.460099999999985</c:v>
                </c:pt>
                <c:pt idx="80">
                  <c:v>11.471799999999996</c:v>
                </c:pt>
                <c:pt idx="81">
                  <c:v>10.245300000000011</c:v>
                </c:pt>
                <c:pt idx="82">
                  <c:v>8.9053000000000253</c:v>
                </c:pt>
                <c:pt idx="83">
                  <c:v>8.3251000000000275</c:v>
                </c:pt>
                <c:pt idx="84">
                  <c:v>8.5654000000000163</c:v>
                </c:pt>
                <c:pt idx="85">
                  <c:v>8.7595000000000294</c:v>
                </c:pt>
                <c:pt idx="86">
                  <c:v>8.6706000000000341</c:v>
                </c:pt>
                <c:pt idx="87">
                  <c:v>8.5622000000000416</c:v>
                </c:pt>
                <c:pt idx="88">
                  <c:v>9.2771000000000416</c:v>
                </c:pt>
                <c:pt idx="89">
                  <c:v>9.4169000000000675</c:v>
                </c:pt>
                <c:pt idx="90">
                  <c:v>10.122700000000062</c:v>
                </c:pt>
                <c:pt idx="91">
                  <c:v>9.7960000000000953</c:v>
                </c:pt>
                <c:pt idx="92">
                  <c:v>10.134400000000074</c:v>
                </c:pt>
                <c:pt idx="93">
                  <c:v>9.4154000000000604</c:v>
                </c:pt>
                <c:pt idx="94">
                  <c:v>9.6166000000000569</c:v>
                </c:pt>
                <c:pt idx="95">
                  <c:v>9.3529000000000746</c:v>
                </c:pt>
                <c:pt idx="96">
                  <c:v>9.0321000000000851</c:v>
                </c:pt>
                <c:pt idx="97">
                  <c:v>9.2089000000000887</c:v>
                </c:pt>
                <c:pt idx="98">
                  <c:v>10.576100000000086</c:v>
                </c:pt>
                <c:pt idx="99">
                  <c:v>11.641200000000078</c:v>
                </c:pt>
                <c:pt idx="100">
                  <c:v>12.011900000000074</c:v>
                </c:pt>
                <c:pt idx="101">
                  <c:v>12.077200000000055</c:v>
                </c:pt>
                <c:pt idx="102">
                  <c:v>10.584800000000046</c:v>
                </c:pt>
                <c:pt idx="103">
                  <c:v>11.109900000000037</c:v>
                </c:pt>
                <c:pt idx="104">
                  <c:v>10.865800000000018</c:v>
                </c:pt>
                <c:pt idx="105">
                  <c:v>10.69780000000001</c:v>
                </c:pt>
                <c:pt idx="106">
                  <c:v>11.455799999999988</c:v>
                </c:pt>
                <c:pt idx="107">
                  <c:v>10.462099999999998</c:v>
                </c:pt>
                <c:pt idx="108">
                  <c:v>10.756599999999992</c:v>
                </c:pt>
                <c:pt idx="109">
                  <c:v>10.933599999999984</c:v>
                </c:pt>
                <c:pt idx="110">
                  <c:v>12.227000000000022</c:v>
                </c:pt>
                <c:pt idx="111">
                  <c:v>12.98610000000005</c:v>
                </c:pt>
              </c:numCache>
            </c:numRef>
          </c:val>
          <c:extLst>
            <c:ext xmlns:c16="http://schemas.microsoft.com/office/drawing/2014/chart" uri="{C3380CC4-5D6E-409C-BE32-E72D297353CC}">
              <c16:uniqueId val="{00000000-F0B7-44BB-87DD-E7D9978EF08D}"/>
            </c:ext>
          </c:extLst>
        </c:ser>
        <c:ser>
          <c:idx val="0"/>
          <c:order val="1"/>
          <c:tx>
            <c:strRef>
              <c:f>'Figure 18'!$C$24</c:f>
              <c:strCache>
                <c:ptCount val="1"/>
                <c:pt idx="0">
                  <c:v> Tubridgi </c:v>
                </c:pt>
              </c:strCache>
            </c:strRef>
          </c:tx>
          <c:spPr>
            <a:solidFill>
              <a:srgbClr val="40C1AC"/>
            </a:solidFill>
            <a:ln w="25400">
              <a:noFill/>
            </a:ln>
            <a:effectLst/>
          </c:spPr>
          <c:cat>
            <c:numRef>
              <c:f>'Figure 18'!$B$25:$B$136</c:f>
              <c:numCache>
                <c:formatCode>mmm\-yy</c:formatCode>
                <c:ptCount val="112"/>
                <c:pt idx="0">
                  <c:v>41851</c:v>
                </c:pt>
                <c:pt idx="1">
                  <c:v>41882</c:v>
                </c:pt>
                <c:pt idx="2">
                  <c:v>41912</c:v>
                </c:pt>
                <c:pt idx="3">
                  <c:v>41943</c:v>
                </c:pt>
                <c:pt idx="4">
                  <c:v>41973</c:v>
                </c:pt>
                <c:pt idx="5">
                  <c:v>42004</c:v>
                </c:pt>
                <c:pt idx="6">
                  <c:v>42035</c:v>
                </c:pt>
                <c:pt idx="7">
                  <c:v>42063</c:v>
                </c:pt>
                <c:pt idx="8">
                  <c:v>42094</c:v>
                </c:pt>
                <c:pt idx="9">
                  <c:v>42124</c:v>
                </c:pt>
                <c:pt idx="10">
                  <c:v>42155</c:v>
                </c:pt>
                <c:pt idx="11">
                  <c:v>42185</c:v>
                </c:pt>
                <c:pt idx="12">
                  <c:v>42216</c:v>
                </c:pt>
                <c:pt idx="13">
                  <c:v>42247</c:v>
                </c:pt>
                <c:pt idx="14">
                  <c:v>42277</c:v>
                </c:pt>
                <c:pt idx="15">
                  <c:v>42308</c:v>
                </c:pt>
                <c:pt idx="16">
                  <c:v>42338</c:v>
                </c:pt>
                <c:pt idx="17">
                  <c:v>42369</c:v>
                </c:pt>
                <c:pt idx="18">
                  <c:v>42400</c:v>
                </c:pt>
                <c:pt idx="19">
                  <c:v>42429</c:v>
                </c:pt>
                <c:pt idx="20">
                  <c:v>42460</c:v>
                </c:pt>
                <c:pt idx="21">
                  <c:v>42490</c:v>
                </c:pt>
                <c:pt idx="22">
                  <c:v>42521</c:v>
                </c:pt>
                <c:pt idx="23">
                  <c:v>42551</c:v>
                </c:pt>
                <c:pt idx="24">
                  <c:v>42582</c:v>
                </c:pt>
                <c:pt idx="25">
                  <c:v>42613</c:v>
                </c:pt>
                <c:pt idx="26">
                  <c:v>42643</c:v>
                </c:pt>
                <c:pt idx="27">
                  <c:v>42674</c:v>
                </c:pt>
                <c:pt idx="28">
                  <c:v>42704</c:v>
                </c:pt>
                <c:pt idx="29">
                  <c:v>42735</c:v>
                </c:pt>
                <c:pt idx="30">
                  <c:v>42766</c:v>
                </c:pt>
                <c:pt idx="31">
                  <c:v>42794</c:v>
                </c:pt>
                <c:pt idx="32">
                  <c:v>42825</c:v>
                </c:pt>
                <c:pt idx="33">
                  <c:v>42855</c:v>
                </c:pt>
                <c:pt idx="34">
                  <c:v>42886</c:v>
                </c:pt>
                <c:pt idx="35">
                  <c:v>42916</c:v>
                </c:pt>
                <c:pt idx="36">
                  <c:v>42947</c:v>
                </c:pt>
                <c:pt idx="37">
                  <c:v>42978</c:v>
                </c:pt>
                <c:pt idx="38">
                  <c:v>43008</c:v>
                </c:pt>
                <c:pt idx="39">
                  <c:v>43039</c:v>
                </c:pt>
                <c:pt idx="40">
                  <c:v>43069</c:v>
                </c:pt>
                <c:pt idx="41">
                  <c:v>43100</c:v>
                </c:pt>
                <c:pt idx="42">
                  <c:v>43131</c:v>
                </c:pt>
                <c:pt idx="43">
                  <c:v>43159</c:v>
                </c:pt>
                <c:pt idx="44">
                  <c:v>43190</c:v>
                </c:pt>
                <c:pt idx="45">
                  <c:v>43220</c:v>
                </c:pt>
                <c:pt idx="46">
                  <c:v>43251</c:v>
                </c:pt>
                <c:pt idx="47">
                  <c:v>43281</c:v>
                </c:pt>
                <c:pt idx="48">
                  <c:v>43312</c:v>
                </c:pt>
                <c:pt idx="49">
                  <c:v>43343</c:v>
                </c:pt>
                <c:pt idx="50">
                  <c:v>43373</c:v>
                </c:pt>
                <c:pt idx="51">
                  <c:v>43404</c:v>
                </c:pt>
                <c:pt idx="52">
                  <c:v>43434</c:v>
                </c:pt>
                <c:pt idx="53">
                  <c:v>43465</c:v>
                </c:pt>
                <c:pt idx="54">
                  <c:v>43496</c:v>
                </c:pt>
                <c:pt idx="55">
                  <c:v>43524</c:v>
                </c:pt>
                <c:pt idx="56">
                  <c:v>43555</c:v>
                </c:pt>
                <c:pt idx="57">
                  <c:v>43585</c:v>
                </c:pt>
                <c:pt idx="58">
                  <c:v>43616</c:v>
                </c:pt>
                <c:pt idx="59">
                  <c:v>43646</c:v>
                </c:pt>
                <c:pt idx="60">
                  <c:v>43677</c:v>
                </c:pt>
                <c:pt idx="61">
                  <c:v>43708</c:v>
                </c:pt>
                <c:pt idx="62">
                  <c:v>43738</c:v>
                </c:pt>
                <c:pt idx="63">
                  <c:v>43769</c:v>
                </c:pt>
                <c:pt idx="64">
                  <c:v>43799</c:v>
                </c:pt>
                <c:pt idx="65">
                  <c:v>43830</c:v>
                </c:pt>
                <c:pt idx="66">
                  <c:v>43861</c:v>
                </c:pt>
                <c:pt idx="67">
                  <c:v>43890</c:v>
                </c:pt>
                <c:pt idx="68">
                  <c:v>43921</c:v>
                </c:pt>
                <c:pt idx="69">
                  <c:v>43951</c:v>
                </c:pt>
                <c:pt idx="70">
                  <c:v>43982</c:v>
                </c:pt>
                <c:pt idx="71">
                  <c:v>44012</c:v>
                </c:pt>
                <c:pt idx="72">
                  <c:v>44043</c:v>
                </c:pt>
                <c:pt idx="73">
                  <c:v>44074</c:v>
                </c:pt>
                <c:pt idx="74">
                  <c:v>44104</c:v>
                </c:pt>
                <c:pt idx="75">
                  <c:v>44135</c:v>
                </c:pt>
                <c:pt idx="76">
                  <c:v>44165</c:v>
                </c:pt>
                <c:pt idx="77">
                  <c:v>44196</c:v>
                </c:pt>
                <c:pt idx="78">
                  <c:v>44227</c:v>
                </c:pt>
                <c:pt idx="79">
                  <c:v>44255</c:v>
                </c:pt>
                <c:pt idx="80">
                  <c:v>44286</c:v>
                </c:pt>
                <c:pt idx="81">
                  <c:v>44316</c:v>
                </c:pt>
                <c:pt idx="82">
                  <c:v>44347</c:v>
                </c:pt>
                <c:pt idx="83">
                  <c:v>44377</c:v>
                </c:pt>
                <c:pt idx="84">
                  <c:v>44408</c:v>
                </c:pt>
                <c:pt idx="85">
                  <c:v>44439</c:v>
                </c:pt>
                <c:pt idx="86">
                  <c:v>44469</c:v>
                </c:pt>
                <c:pt idx="87">
                  <c:v>44500</c:v>
                </c:pt>
                <c:pt idx="88">
                  <c:v>44530</c:v>
                </c:pt>
                <c:pt idx="89">
                  <c:v>44561</c:v>
                </c:pt>
                <c:pt idx="90">
                  <c:v>44592</c:v>
                </c:pt>
                <c:pt idx="91">
                  <c:v>44620</c:v>
                </c:pt>
                <c:pt idx="92">
                  <c:v>44651</c:v>
                </c:pt>
                <c:pt idx="93">
                  <c:v>44681</c:v>
                </c:pt>
                <c:pt idx="94">
                  <c:v>44712</c:v>
                </c:pt>
                <c:pt idx="95">
                  <c:v>44742</c:v>
                </c:pt>
                <c:pt idx="96">
                  <c:v>44773</c:v>
                </c:pt>
                <c:pt idx="97">
                  <c:v>44804</c:v>
                </c:pt>
                <c:pt idx="98">
                  <c:v>44834</c:v>
                </c:pt>
                <c:pt idx="99">
                  <c:v>44865</c:v>
                </c:pt>
                <c:pt idx="100">
                  <c:v>44895</c:v>
                </c:pt>
                <c:pt idx="101">
                  <c:v>44926</c:v>
                </c:pt>
                <c:pt idx="102">
                  <c:v>44957</c:v>
                </c:pt>
                <c:pt idx="103">
                  <c:v>44985</c:v>
                </c:pt>
                <c:pt idx="104">
                  <c:v>45016</c:v>
                </c:pt>
                <c:pt idx="105">
                  <c:v>45046</c:v>
                </c:pt>
                <c:pt idx="106">
                  <c:v>45077</c:v>
                </c:pt>
                <c:pt idx="107">
                  <c:v>45107</c:v>
                </c:pt>
                <c:pt idx="108">
                  <c:v>45138</c:v>
                </c:pt>
                <c:pt idx="109">
                  <c:v>45169</c:v>
                </c:pt>
                <c:pt idx="110">
                  <c:v>45199</c:v>
                </c:pt>
                <c:pt idx="111">
                  <c:v>45230</c:v>
                </c:pt>
              </c:numCache>
            </c:numRef>
          </c:cat>
          <c:val>
            <c:numRef>
              <c:f>'Figure 18'!$C$25:$C$136</c:f>
              <c:numCache>
                <c:formatCode>_-* #,##0_-;\-* #,##0_-;_-* "-"??_-;_-@_-</c:formatCod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0.52859999999999996</c:v>
                </c:pt>
                <c:pt idx="43">
                  <c:v>1.3560999999999999</c:v>
                </c:pt>
                <c:pt idx="44">
                  <c:v>2.4793000000000012</c:v>
                </c:pt>
                <c:pt idx="45">
                  <c:v>3.5653000000000019</c:v>
                </c:pt>
                <c:pt idx="46">
                  <c:v>3.8267000000000015</c:v>
                </c:pt>
                <c:pt idx="47">
                  <c:v>4.5074000000000014</c:v>
                </c:pt>
                <c:pt idx="48">
                  <c:v>5.5362000000000018</c:v>
                </c:pt>
                <c:pt idx="49">
                  <c:v>6.3735999999999997</c:v>
                </c:pt>
                <c:pt idx="50">
                  <c:v>7.0996999999999968</c:v>
                </c:pt>
                <c:pt idx="51">
                  <c:v>8.2575999999999947</c:v>
                </c:pt>
                <c:pt idx="52">
                  <c:v>9.8738999999999972</c:v>
                </c:pt>
                <c:pt idx="53">
                  <c:v>12.020599999999996</c:v>
                </c:pt>
                <c:pt idx="54">
                  <c:v>13.558299999999999</c:v>
                </c:pt>
                <c:pt idx="55">
                  <c:v>14.969499999999996</c:v>
                </c:pt>
                <c:pt idx="56">
                  <c:v>17.194599999999991</c:v>
                </c:pt>
                <c:pt idx="57">
                  <c:v>19.854000000000006</c:v>
                </c:pt>
                <c:pt idx="58">
                  <c:v>22.578000000000007</c:v>
                </c:pt>
                <c:pt idx="59">
                  <c:v>25.194900000000001</c:v>
                </c:pt>
                <c:pt idx="60">
                  <c:v>27.762499999999982</c:v>
                </c:pt>
                <c:pt idx="61">
                  <c:v>30.563299999999991</c:v>
                </c:pt>
                <c:pt idx="62">
                  <c:v>32.97979999999999</c:v>
                </c:pt>
                <c:pt idx="63">
                  <c:v>35.406399999999977</c:v>
                </c:pt>
                <c:pt idx="64">
                  <c:v>37.866599999999998</c:v>
                </c:pt>
                <c:pt idx="65">
                  <c:v>40.660799999999938</c:v>
                </c:pt>
                <c:pt idx="66">
                  <c:v>43.447599999999916</c:v>
                </c:pt>
                <c:pt idx="67">
                  <c:v>45.195799999999927</c:v>
                </c:pt>
                <c:pt idx="68">
                  <c:v>47.921199999999992</c:v>
                </c:pt>
                <c:pt idx="69">
                  <c:v>50.568000000000069</c:v>
                </c:pt>
                <c:pt idx="70">
                  <c:v>53.058500000000087</c:v>
                </c:pt>
                <c:pt idx="71">
                  <c:v>54.077100000000101</c:v>
                </c:pt>
                <c:pt idx="72">
                  <c:v>54.5837000000001</c:v>
                </c:pt>
                <c:pt idx="73">
                  <c:v>54.759100000000103</c:v>
                </c:pt>
                <c:pt idx="74">
                  <c:v>54.591400000000114</c:v>
                </c:pt>
                <c:pt idx="75">
                  <c:v>53.97870000000011</c:v>
                </c:pt>
                <c:pt idx="76">
                  <c:v>54.092500000000115</c:v>
                </c:pt>
                <c:pt idx="77">
                  <c:v>53.255100000000112</c:v>
                </c:pt>
                <c:pt idx="78">
                  <c:v>52.584900000000118</c:v>
                </c:pt>
                <c:pt idx="79">
                  <c:v>51.625500000000116</c:v>
                </c:pt>
                <c:pt idx="80">
                  <c:v>50.663400000000109</c:v>
                </c:pt>
                <c:pt idx="81">
                  <c:v>50.337900000000111</c:v>
                </c:pt>
                <c:pt idx="82">
                  <c:v>49.449000000000112</c:v>
                </c:pt>
                <c:pt idx="83">
                  <c:v>48.37810000000011</c:v>
                </c:pt>
                <c:pt idx="84">
                  <c:v>47.523800000000115</c:v>
                </c:pt>
                <c:pt idx="85">
                  <c:v>46.349500000000106</c:v>
                </c:pt>
                <c:pt idx="86">
                  <c:v>45.319200000000109</c:v>
                </c:pt>
                <c:pt idx="87">
                  <c:v>44.290600000000097</c:v>
                </c:pt>
                <c:pt idx="88">
                  <c:v>43.660900000000105</c:v>
                </c:pt>
                <c:pt idx="89">
                  <c:v>42.668600000000104</c:v>
                </c:pt>
                <c:pt idx="90">
                  <c:v>42.477300000000099</c:v>
                </c:pt>
                <c:pt idx="91">
                  <c:v>42.634300000000088</c:v>
                </c:pt>
                <c:pt idx="92">
                  <c:v>42.606200000000072</c:v>
                </c:pt>
                <c:pt idx="93">
                  <c:v>41.479500000000073</c:v>
                </c:pt>
                <c:pt idx="94">
                  <c:v>40.266600000000068</c:v>
                </c:pt>
                <c:pt idx="95">
                  <c:v>39.760400000000061</c:v>
                </c:pt>
                <c:pt idx="96">
                  <c:v>38.696400000000054</c:v>
                </c:pt>
                <c:pt idx="97">
                  <c:v>37.69980000000006</c:v>
                </c:pt>
                <c:pt idx="98">
                  <c:v>37.800700000000042</c:v>
                </c:pt>
                <c:pt idx="99">
                  <c:v>37.765400000000035</c:v>
                </c:pt>
                <c:pt idx="100">
                  <c:v>38.358700000000027</c:v>
                </c:pt>
                <c:pt idx="101">
                  <c:v>37.122800000000034</c:v>
                </c:pt>
                <c:pt idx="102">
                  <c:v>35.595400000000041</c:v>
                </c:pt>
                <c:pt idx="103">
                  <c:v>34.332200000000043</c:v>
                </c:pt>
                <c:pt idx="104">
                  <c:v>33.089300000000044</c:v>
                </c:pt>
                <c:pt idx="105">
                  <c:v>32.331100000000042</c:v>
                </c:pt>
                <c:pt idx="106">
                  <c:v>32.114800000000038</c:v>
                </c:pt>
                <c:pt idx="107">
                  <c:v>31.21110000000003</c:v>
                </c:pt>
                <c:pt idx="108">
                  <c:v>30.43200000000002</c:v>
                </c:pt>
                <c:pt idx="109">
                  <c:v>28.863300000000024</c:v>
                </c:pt>
                <c:pt idx="110">
                  <c:v>28.216900000000027</c:v>
                </c:pt>
                <c:pt idx="111">
                  <c:v>29.271100000000036</c:v>
                </c:pt>
              </c:numCache>
            </c:numRef>
          </c:val>
          <c:extLst>
            <c:ext xmlns:c16="http://schemas.microsoft.com/office/drawing/2014/chart" uri="{C3380CC4-5D6E-409C-BE32-E72D297353CC}">
              <c16:uniqueId val="{00000001-F0B7-44BB-87DD-E7D9978EF08D}"/>
            </c:ext>
          </c:extLst>
        </c:ser>
        <c:dLbls>
          <c:showLegendKey val="0"/>
          <c:showVal val="0"/>
          <c:showCatName val="0"/>
          <c:showSerName val="0"/>
          <c:showPercent val="0"/>
          <c:showBubbleSize val="0"/>
        </c:dLbls>
        <c:axId val="606908496"/>
        <c:axId val="606904232"/>
      </c:areaChart>
      <c:dateAx>
        <c:axId val="606908496"/>
        <c:scaling>
          <c:orientation val="minMax"/>
        </c:scaling>
        <c:delete val="0"/>
        <c:axPos val="b"/>
        <c:numFmt formatCode="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Segoe UI Semilight" panose="020B0402040204020203" pitchFamily="34" charset="0"/>
              </a:defRPr>
            </a:pPr>
            <a:endParaRPr lang="en-US"/>
          </a:p>
        </c:txPr>
        <c:crossAx val="606904232"/>
        <c:crosses val="autoZero"/>
        <c:auto val="1"/>
        <c:lblOffset val="0"/>
        <c:baseTimeUnit val="months"/>
        <c:majorUnit val="1"/>
        <c:majorTimeUnit val="years"/>
      </c:dateAx>
      <c:valAx>
        <c:axId val="606904232"/>
        <c:scaling>
          <c:orientation val="minMax"/>
        </c:scaling>
        <c:delete val="0"/>
        <c:axPos val="l"/>
        <c:majorGridlines>
          <c:spPr>
            <a:ln w="6350"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Segoe UI Semilight" panose="020B0402040204020203" pitchFamily="34" charset="0"/>
                  </a:defRPr>
                </a:pPr>
                <a:r>
                  <a:rPr lang="en-AU"/>
                  <a:t> Stored gas (PJ)</a:t>
                </a:r>
              </a:p>
            </c:rich>
          </c:tx>
          <c:layout>
            <c:manualLayout>
              <c:xMode val="edge"/>
              <c:yMode val="edge"/>
              <c:x val="2.1602951804937428E-3"/>
              <c:y val="0.2514403988092092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Segoe UI Semilight" panose="020B0402040204020203" pitchFamily="34" charset="0"/>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Segoe UI Semilight" panose="020B0402040204020203" pitchFamily="34" charset="0"/>
              </a:defRPr>
            </a:pPr>
            <a:endParaRPr lang="en-US"/>
          </a:p>
        </c:txPr>
        <c:crossAx val="606908496"/>
        <c:crosses val="autoZero"/>
        <c:crossBetween val="midCat"/>
      </c:valAx>
      <c:spPr>
        <a:noFill/>
        <a:ln>
          <a:noFill/>
        </a:ln>
        <a:effectLst/>
      </c:spPr>
    </c:plotArea>
    <c:legend>
      <c:legendPos val="b"/>
      <c:layout>
        <c:manualLayout>
          <c:xMode val="edge"/>
          <c:yMode val="edge"/>
          <c:x val="4.848845193508116E-2"/>
          <c:y val="0.94610227412848558"/>
          <c:w val="0.94862983770287146"/>
          <c:h val="5.3897569444444446E-2"/>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Segoe UI Semilight" panose="020B0402040204020203"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b="1">
          <a:solidFill>
            <a:sysClr val="windowText" lastClr="000000"/>
          </a:solidFill>
          <a:latin typeface="+mn-lt"/>
          <a:cs typeface="Segoe UI Semilight" panose="020B0402040204020203" pitchFamily="34" charset="0"/>
        </a:defRPr>
      </a:pPr>
      <a:endParaRPr lang="en-US"/>
    </a:p>
  </c:txPr>
  <c:printSettings>
    <c:headerFooter/>
    <c:pageMargins b="0.75" l="0.7" r="0.7" t="0.75" header="0.3" footer="0.3"/>
    <c:pageSetup/>
  </c:printSettings>
  <c:userShapes r:id="rId4"/>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389247815230961"/>
          <c:y val="3.6503712560830813E-2"/>
          <c:w val="0.85437718476903868"/>
          <c:h val="0.80783472222222219"/>
        </c:manualLayout>
      </c:layout>
      <c:lineChart>
        <c:grouping val="standard"/>
        <c:varyColors val="0"/>
        <c:ser>
          <c:idx val="0"/>
          <c:order val="0"/>
          <c:tx>
            <c:strRef>
              <c:f>'Figure 19'!$B$21</c:f>
              <c:strCache>
                <c:ptCount val="1"/>
                <c:pt idx="0">
                  <c:v>Low</c:v>
                </c:pt>
              </c:strCache>
            </c:strRef>
          </c:tx>
          <c:spPr>
            <a:ln w="28575" cap="rnd">
              <a:solidFill>
                <a:srgbClr val="9B2241"/>
              </a:solidFill>
              <a:round/>
            </a:ln>
            <a:effectLst/>
          </c:spPr>
          <c:marker>
            <c:symbol val="none"/>
          </c:marker>
          <c:cat>
            <c:numRef>
              <c:f>'Figure 19'!$C$20:$M$20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19'!$C$21:$M$21</c:f>
              <c:numCache>
                <c:formatCode>_-* #,##0_-;\-* #,##0_-;_-* "-"??_-;_-@_-</c:formatCode>
                <c:ptCount val="11"/>
                <c:pt idx="0">
                  <c:v>1046.4373333333333</c:v>
                </c:pt>
                <c:pt idx="1">
                  <c:v>1062.0104017850877</c:v>
                </c:pt>
                <c:pt idx="2">
                  <c:v>1031.918688264554</c:v>
                </c:pt>
                <c:pt idx="3">
                  <c:v>992.58616050206183</c:v>
                </c:pt>
                <c:pt idx="4">
                  <c:v>959.4384019702004</c:v>
                </c:pt>
                <c:pt idx="5">
                  <c:v>1020.8631334105198</c:v>
                </c:pt>
                <c:pt idx="6">
                  <c:v>1100.9957751497971</c:v>
                </c:pt>
                <c:pt idx="7">
                  <c:v>1042.2634446487027</c:v>
                </c:pt>
                <c:pt idx="8">
                  <c:v>1018.3211194168514</c:v>
                </c:pt>
                <c:pt idx="9">
                  <c:v>898.61960423233916</c:v>
                </c:pt>
                <c:pt idx="10">
                  <c:v>868.02125375400374</c:v>
                </c:pt>
              </c:numCache>
            </c:numRef>
          </c:val>
          <c:smooth val="0"/>
          <c:extLst>
            <c:ext xmlns:c16="http://schemas.microsoft.com/office/drawing/2014/chart" uri="{C3380CC4-5D6E-409C-BE32-E72D297353CC}">
              <c16:uniqueId val="{00000000-4015-43BF-B866-5C49F4277153}"/>
            </c:ext>
          </c:extLst>
        </c:ser>
        <c:ser>
          <c:idx val="1"/>
          <c:order val="1"/>
          <c:tx>
            <c:strRef>
              <c:f>'Figure 19'!$B$22</c:f>
              <c:strCache>
                <c:ptCount val="1"/>
                <c:pt idx="0">
                  <c:v>Expected</c:v>
                </c:pt>
              </c:strCache>
            </c:strRef>
          </c:tx>
          <c:spPr>
            <a:ln w="28575" cap="rnd">
              <a:solidFill>
                <a:srgbClr val="6B3077"/>
              </a:solidFill>
              <a:round/>
            </a:ln>
            <a:effectLst/>
          </c:spPr>
          <c:marker>
            <c:symbol val="none"/>
          </c:marker>
          <c:cat>
            <c:numRef>
              <c:f>'Figure 19'!$C$20:$M$20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19'!$C$22:$M$22</c:f>
              <c:numCache>
                <c:formatCode>_-* #,##0_-;\-* #,##0_-;_-* "-"??_-;_-@_-</c:formatCode>
                <c:ptCount val="11"/>
                <c:pt idx="0">
                  <c:v>1053.104</c:v>
                </c:pt>
                <c:pt idx="1">
                  <c:v>1077.0104017850877</c:v>
                </c:pt>
                <c:pt idx="2">
                  <c:v>1044.2462580995041</c:v>
                </c:pt>
                <c:pt idx="3">
                  <c:v>1022.7174257044333</c:v>
                </c:pt>
                <c:pt idx="4">
                  <c:v>1097.7646605901095</c:v>
                </c:pt>
                <c:pt idx="5">
                  <c:v>1190.7059690505721</c:v>
                </c:pt>
                <c:pt idx="6">
                  <c:v>1240.9957751497971</c:v>
                </c:pt>
                <c:pt idx="7">
                  <c:v>1159.6560886154712</c:v>
                </c:pt>
                <c:pt idx="8">
                  <c:v>1121.7843573486757</c:v>
                </c:pt>
                <c:pt idx="9">
                  <c:v>985.20890514616201</c:v>
                </c:pt>
                <c:pt idx="10">
                  <c:v>963.20271507781558</c:v>
                </c:pt>
              </c:numCache>
            </c:numRef>
          </c:val>
          <c:smooth val="0"/>
          <c:extLst>
            <c:ext xmlns:c16="http://schemas.microsoft.com/office/drawing/2014/chart" uri="{C3380CC4-5D6E-409C-BE32-E72D297353CC}">
              <c16:uniqueId val="{00000001-4015-43BF-B866-5C49F4277153}"/>
            </c:ext>
          </c:extLst>
        </c:ser>
        <c:ser>
          <c:idx val="2"/>
          <c:order val="2"/>
          <c:tx>
            <c:strRef>
              <c:f>'Figure 19'!$B$23</c:f>
              <c:strCache>
                <c:ptCount val="1"/>
                <c:pt idx="0">
                  <c:v>High</c:v>
                </c:pt>
              </c:strCache>
            </c:strRef>
          </c:tx>
          <c:spPr>
            <a:ln w="28575" cap="rnd">
              <a:solidFill>
                <a:srgbClr val="40C1AC"/>
              </a:solidFill>
              <a:round/>
            </a:ln>
            <a:effectLst/>
          </c:spPr>
          <c:marker>
            <c:symbol val="none"/>
          </c:marker>
          <c:dPt>
            <c:idx val="1"/>
            <c:marker>
              <c:symbol val="none"/>
            </c:marker>
            <c:bubble3D val="0"/>
            <c:spPr>
              <a:ln w="28575" cap="rnd">
                <a:solidFill>
                  <a:srgbClr val="40C1AC"/>
                </a:solidFill>
                <a:round/>
              </a:ln>
              <a:effectLst/>
            </c:spPr>
            <c:extLst>
              <c:ext xmlns:c16="http://schemas.microsoft.com/office/drawing/2014/chart" uri="{C3380CC4-5D6E-409C-BE32-E72D297353CC}">
                <c16:uniqueId val="{00000003-4015-43BF-B866-5C49F4277153}"/>
              </c:ext>
            </c:extLst>
          </c:dPt>
          <c:dPt>
            <c:idx val="2"/>
            <c:marker>
              <c:symbol val="none"/>
            </c:marker>
            <c:bubble3D val="0"/>
            <c:spPr>
              <a:ln w="28575" cap="rnd">
                <a:solidFill>
                  <a:srgbClr val="40C1AC"/>
                </a:solidFill>
                <a:round/>
              </a:ln>
              <a:effectLst/>
            </c:spPr>
            <c:extLst>
              <c:ext xmlns:c16="http://schemas.microsoft.com/office/drawing/2014/chart" uri="{C3380CC4-5D6E-409C-BE32-E72D297353CC}">
                <c16:uniqueId val="{00000005-4015-43BF-B866-5C49F4277153}"/>
              </c:ext>
            </c:extLst>
          </c:dPt>
          <c:dPt>
            <c:idx val="3"/>
            <c:marker>
              <c:symbol val="none"/>
            </c:marker>
            <c:bubble3D val="0"/>
            <c:spPr>
              <a:ln w="28575" cap="rnd">
                <a:solidFill>
                  <a:srgbClr val="40C1AC"/>
                </a:solidFill>
                <a:round/>
              </a:ln>
              <a:effectLst/>
            </c:spPr>
            <c:extLst>
              <c:ext xmlns:c16="http://schemas.microsoft.com/office/drawing/2014/chart" uri="{C3380CC4-5D6E-409C-BE32-E72D297353CC}">
                <c16:uniqueId val="{00000007-4015-43BF-B866-5C49F4277153}"/>
              </c:ext>
            </c:extLst>
          </c:dPt>
          <c:dPt>
            <c:idx val="4"/>
            <c:marker>
              <c:symbol val="none"/>
            </c:marker>
            <c:bubble3D val="0"/>
            <c:spPr>
              <a:ln w="28575" cap="rnd">
                <a:solidFill>
                  <a:srgbClr val="40C1AC"/>
                </a:solidFill>
                <a:round/>
              </a:ln>
              <a:effectLst/>
            </c:spPr>
            <c:extLst>
              <c:ext xmlns:c16="http://schemas.microsoft.com/office/drawing/2014/chart" uri="{C3380CC4-5D6E-409C-BE32-E72D297353CC}">
                <c16:uniqueId val="{00000009-4015-43BF-B866-5C49F4277153}"/>
              </c:ext>
            </c:extLst>
          </c:dPt>
          <c:dPt>
            <c:idx val="5"/>
            <c:marker>
              <c:symbol val="none"/>
            </c:marker>
            <c:bubble3D val="0"/>
            <c:spPr>
              <a:ln w="28575" cap="rnd">
                <a:solidFill>
                  <a:srgbClr val="40C1AC"/>
                </a:solidFill>
                <a:round/>
              </a:ln>
              <a:effectLst/>
            </c:spPr>
            <c:extLst>
              <c:ext xmlns:c16="http://schemas.microsoft.com/office/drawing/2014/chart" uri="{C3380CC4-5D6E-409C-BE32-E72D297353CC}">
                <c16:uniqueId val="{0000000B-4015-43BF-B866-5C49F4277153}"/>
              </c:ext>
            </c:extLst>
          </c:dPt>
          <c:cat>
            <c:numRef>
              <c:f>'Figure 19'!$C$20:$M$20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19'!$C$23:$M$23</c:f>
              <c:numCache>
                <c:formatCode>_-* #,##0_-;\-* #,##0_-;_-* "-"??_-;_-@_-</c:formatCode>
                <c:ptCount val="11"/>
                <c:pt idx="0">
                  <c:v>1058.0940000000001</c:v>
                </c:pt>
                <c:pt idx="1">
                  <c:v>1087.0104017850877</c:v>
                </c:pt>
                <c:pt idx="2">
                  <c:v>1074.2462580995043</c:v>
                </c:pt>
                <c:pt idx="3">
                  <c:v>1152.7174257044333</c:v>
                </c:pt>
                <c:pt idx="4">
                  <c:v>1334.0979939234426</c:v>
                </c:pt>
                <c:pt idx="5">
                  <c:v>1366.7059690505721</c:v>
                </c:pt>
                <c:pt idx="6">
                  <c:v>1387.2957751497972</c:v>
                </c:pt>
                <c:pt idx="7">
                  <c:v>1317.2132971091021</c:v>
                </c:pt>
                <c:pt idx="8">
                  <c:v>1299.9845791591222</c:v>
                </c:pt>
                <c:pt idx="9">
                  <c:v>1190.432168117447</c:v>
                </c:pt>
                <c:pt idx="10">
                  <c:v>1139.8594013645306</c:v>
                </c:pt>
              </c:numCache>
            </c:numRef>
          </c:val>
          <c:smooth val="0"/>
          <c:extLst>
            <c:ext xmlns:c16="http://schemas.microsoft.com/office/drawing/2014/chart" uri="{C3380CC4-5D6E-409C-BE32-E72D297353CC}">
              <c16:uniqueId val="{0000000C-4015-43BF-B866-5C49F4277153}"/>
            </c:ext>
          </c:extLst>
        </c:ser>
        <c:dLbls>
          <c:showLegendKey val="0"/>
          <c:showVal val="0"/>
          <c:showCatName val="0"/>
          <c:showSerName val="0"/>
          <c:showPercent val="0"/>
          <c:showBubbleSize val="0"/>
        </c:dLbls>
        <c:smooth val="0"/>
        <c:axId val="513478864"/>
        <c:axId val="513484112"/>
      </c:lineChart>
      <c:catAx>
        <c:axId val="513478864"/>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13484112"/>
        <c:crosses val="autoZero"/>
        <c:auto val="1"/>
        <c:lblAlgn val="ctr"/>
        <c:lblOffset val="100"/>
        <c:noMultiLvlLbl val="0"/>
      </c:catAx>
      <c:valAx>
        <c:axId val="513484112"/>
        <c:scaling>
          <c:orientation val="minMax"/>
        </c:scaling>
        <c:delete val="0"/>
        <c:axPos val="l"/>
        <c:majorGridlines>
          <c:spPr>
            <a:ln w="6350"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r>
                  <a:rPr lang="en-AU"/>
                  <a:t>Gas supply (TJ/day)</a:t>
                </a:r>
              </a:p>
            </c:rich>
          </c:tx>
          <c:layout>
            <c:manualLayout>
              <c:xMode val="edge"/>
              <c:yMode val="edge"/>
              <c:x val="8.8636079900124825E-3"/>
              <c:y val="0.2308805555555555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13478864"/>
        <c:crosses val="autoZero"/>
        <c:crossBetween val="midCat"/>
      </c:valAx>
      <c:spPr>
        <a:noFill/>
        <a:ln>
          <a:noFill/>
        </a:ln>
        <a:effectLst/>
      </c:spPr>
    </c:plotArea>
    <c:legend>
      <c:legendPos val="r"/>
      <c:layout>
        <c:manualLayout>
          <c:xMode val="edge"/>
          <c:yMode val="edge"/>
          <c:x val="9.3208645443196E-2"/>
          <c:y val="0.92932500000000018"/>
          <c:w val="0.90224968789013738"/>
          <c:h val="6.93020833333333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latin typeface="Segoe UI Semilight (Body)"/>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419655876348796E-2"/>
          <c:y val="3.1065149948293687E-2"/>
          <c:w val="0.89808906306802971"/>
          <c:h val="0.83845514277158328"/>
        </c:manualLayout>
      </c:layout>
      <c:areaChart>
        <c:grouping val="stacked"/>
        <c:varyColors val="0"/>
        <c:ser>
          <c:idx val="1"/>
          <c:order val="0"/>
          <c:tx>
            <c:strRef>
              <c:f>'Figure 2'!$D$22</c:f>
              <c:strCache>
                <c:ptCount val="1"/>
                <c:pt idx="0">
                  <c:v> Mondarra </c:v>
                </c:pt>
              </c:strCache>
            </c:strRef>
          </c:tx>
          <c:spPr>
            <a:solidFill>
              <a:srgbClr val="6B3077"/>
            </a:solidFill>
            <a:ln w="25400">
              <a:noFill/>
            </a:ln>
            <a:effectLst/>
          </c:spPr>
          <c:cat>
            <c:numRef>
              <c:extLst>
                <c:ext xmlns:c15="http://schemas.microsoft.com/office/drawing/2012/chart" uri="{02D57815-91ED-43cb-92C2-25804820EDAC}">
                  <c15:fullRef>
                    <c15:sqref>'Figure 2'!$B$23:$B$134</c15:sqref>
                  </c15:fullRef>
                </c:ext>
              </c:extLst>
              <c:f>'Figure 2'!$B$29:$B$134</c:f>
              <c:numCache>
                <c:formatCode>mmm\-yy</c:formatCode>
                <c:ptCount val="106"/>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c:v>44712</c:v>
                </c:pt>
                <c:pt idx="89">
                  <c:v>44742</c:v>
                </c:pt>
                <c:pt idx="90">
                  <c:v>44773</c:v>
                </c:pt>
                <c:pt idx="91">
                  <c:v>44804</c:v>
                </c:pt>
                <c:pt idx="92">
                  <c:v>44834</c:v>
                </c:pt>
                <c:pt idx="93">
                  <c:v>44865</c:v>
                </c:pt>
                <c:pt idx="94">
                  <c:v>44895</c:v>
                </c:pt>
                <c:pt idx="95">
                  <c:v>44926</c:v>
                </c:pt>
                <c:pt idx="96">
                  <c:v>44957</c:v>
                </c:pt>
                <c:pt idx="97">
                  <c:v>44985</c:v>
                </c:pt>
                <c:pt idx="98">
                  <c:v>45016</c:v>
                </c:pt>
                <c:pt idx="99">
                  <c:v>45046</c:v>
                </c:pt>
                <c:pt idx="100">
                  <c:v>45077</c:v>
                </c:pt>
                <c:pt idx="101">
                  <c:v>45107</c:v>
                </c:pt>
                <c:pt idx="102">
                  <c:v>45138</c:v>
                </c:pt>
                <c:pt idx="103">
                  <c:v>45169</c:v>
                </c:pt>
                <c:pt idx="104">
                  <c:v>45199</c:v>
                </c:pt>
                <c:pt idx="105">
                  <c:v>45230</c:v>
                </c:pt>
              </c:numCache>
            </c:numRef>
          </c:cat>
          <c:val>
            <c:numRef>
              <c:extLst>
                <c:ext xmlns:c15="http://schemas.microsoft.com/office/drawing/2012/chart" uri="{02D57815-91ED-43cb-92C2-25804820EDAC}">
                  <c15:fullRef>
                    <c15:sqref>'Figure 2'!$D$23:$D$134</c15:sqref>
                  </c15:fullRef>
                </c:ext>
              </c:extLst>
              <c:f>'Figure 2'!$D$29:$D$134</c:f>
              <c:numCache>
                <c:formatCode>_-* #,##0_-;\-* #,##0_-;_-* "-"??_-;_-@_-</c:formatCode>
                <c:ptCount val="106"/>
                <c:pt idx="0">
                  <c:v>8.1631000000000267</c:v>
                </c:pt>
                <c:pt idx="1">
                  <c:v>8.6754000000000246</c:v>
                </c:pt>
                <c:pt idx="2">
                  <c:v>9.3319000000000276</c:v>
                </c:pt>
                <c:pt idx="3">
                  <c:v>9.4737000000000275</c:v>
                </c:pt>
                <c:pt idx="4">
                  <c:v>9.5629000000000293</c:v>
                </c:pt>
                <c:pt idx="5">
                  <c:v>9.5939000000000334</c:v>
                </c:pt>
                <c:pt idx="6">
                  <c:v>9.6313000000000333</c:v>
                </c:pt>
                <c:pt idx="7">
                  <c:v>9.6418000000000337</c:v>
                </c:pt>
                <c:pt idx="8">
                  <c:v>9.7945000000000366</c:v>
                </c:pt>
                <c:pt idx="9">
                  <c:v>9.2481000000000382</c:v>
                </c:pt>
                <c:pt idx="10">
                  <c:v>8.8125000000000444</c:v>
                </c:pt>
                <c:pt idx="11">
                  <c:v>9.7187000000000285</c:v>
                </c:pt>
                <c:pt idx="12">
                  <c:v>9.9732000000000145</c:v>
                </c:pt>
                <c:pt idx="13">
                  <c:v>9.5971000000000171</c:v>
                </c:pt>
                <c:pt idx="14">
                  <c:v>9.7426000000000208</c:v>
                </c:pt>
                <c:pt idx="15">
                  <c:v>9.9512000000000072</c:v>
                </c:pt>
                <c:pt idx="16">
                  <c:v>9.3589000000000055</c:v>
                </c:pt>
                <c:pt idx="17">
                  <c:v>9.7257999999999996</c:v>
                </c:pt>
                <c:pt idx="18">
                  <c:v>9.0862999999999925</c:v>
                </c:pt>
                <c:pt idx="19">
                  <c:v>8.8741999999999965</c:v>
                </c:pt>
                <c:pt idx="20">
                  <c:v>8.9562999999999917</c:v>
                </c:pt>
                <c:pt idx="21">
                  <c:v>9.6672999999999902</c:v>
                </c:pt>
                <c:pt idx="22">
                  <c:v>11.039099999999989</c:v>
                </c:pt>
                <c:pt idx="23">
                  <c:v>11.863999999999988</c:v>
                </c:pt>
                <c:pt idx="24">
                  <c:v>11.161299999999981</c:v>
                </c:pt>
                <c:pt idx="25">
                  <c:v>10.560599999999976</c:v>
                </c:pt>
                <c:pt idx="26">
                  <c:v>10.67719999999998</c:v>
                </c:pt>
                <c:pt idx="27">
                  <c:v>11.118199999999982</c:v>
                </c:pt>
                <c:pt idx="28">
                  <c:v>11.019399999999989</c:v>
                </c:pt>
                <c:pt idx="29">
                  <c:v>10.433599999999995</c:v>
                </c:pt>
                <c:pt idx="30">
                  <c:v>9.6456000000000017</c:v>
                </c:pt>
                <c:pt idx="31">
                  <c:v>9.0237999999999996</c:v>
                </c:pt>
                <c:pt idx="32">
                  <c:v>9.0421999999999958</c:v>
                </c:pt>
                <c:pt idx="33">
                  <c:v>8.4882999999999882</c:v>
                </c:pt>
                <c:pt idx="34">
                  <c:v>7.838699999999986</c:v>
                </c:pt>
                <c:pt idx="35">
                  <c:v>8.2737999999999854</c:v>
                </c:pt>
                <c:pt idx="36">
                  <c:v>8.7282999999999848</c:v>
                </c:pt>
                <c:pt idx="37">
                  <c:v>8.8871999999999751</c:v>
                </c:pt>
                <c:pt idx="38">
                  <c:v>9.0992999999999657</c:v>
                </c:pt>
                <c:pt idx="39">
                  <c:v>9.5528999999999726</c:v>
                </c:pt>
                <c:pt idx="40">
                  <c:v>9.1756999999999671</c:v>
                </c:pt>
                <c:pt idx="41">
                  <c:v>8.9279999999999529</c:v>
                </c:pt>
                <c:pt idx="42">
                  <c:v>9.1577999999999591</c:v>
                </c:pt>
                <c:pt idx="43">
                  <c:v>8.9096999999999493</c:v>
                </c:pt>
                <c:pt idx="44">
                  <c:v>8.7741999999999383</c:v>
                </c:pt>
                <c:pt idx="45">
                  <c:v>8.5903999999999439</c:v>
                </c:pt>
                <c:pt idx="46">
                  <c:v>8.6235999999999517</c:v>
                </c:pt>
                <c:pt idx="47">
                  <c:v>9.3503999999999614</c:v>
                </c:pt>
                <c:pt idx="48">
                  <c:v>9.6571999999999747</c:v>
                </c:pt>
                <c:pt idx="49">
                  <c:v>9.9476999999999745</c:v>
                </c:pt>
                <c:pt idx="50">
                  <c:v>9.9594999999999629</c:v>
                </c:pt>
                <c:pt idx="51">
                  <c:v>10.421499999999959</c:v>
                </c:pt>
                <c:pt idx="52">
                  <c:v>11.076699999999953</c:v>
                </c:pt>
                <c:pt idx="53">
                  <c:v>10.752799999999953</c:v>
                </c:pt>
                <c:pt idx="54">
                  <c:v>10.427699999999946</c:v>
                </c:pt>
                <c:pt idx="55">
                  <c:v>9.3767999999999372</c:v>
                </c:pt>
                <c:pt idx="56">
                  <c:v>10.081199999999949</c:v>
                </c:pt>
                <c:pt idx="57">
                  <c:v>10.642399999999947</c:v>
                </c:pt>
                <c:pt idx="58">
                  <c:v>10.828699999999943</c:v>
                </c:pt>
                <c:pt idx="59">
                  <c:v>11.282499999999949</c:v>
                </c:pt>
                <c:pt idx="60">
                  <c:v>11.207799999999949</c:v>
                </c:pt>
                <c:pt idx="61">
                  <c:v>10.98569999999995</c:v>
                </c:pt>
                <c:pt idx="62">
                  <c:v>10.981399999999962</c:v>
                </c:pt>
                <c:pt idx="63">
                  <c:v>11.305799999999985</c:v>
                </c:pt>
                <c:pt idx="64">
                  <c:v>11.481599999999977</c:v>
                </c:pt>
                <c:pt idx="65">
                  <c:v>12.22639999999998</c:v>
                </c:pt>
                <c:pt idx="66">
                  <c:v>12.522399999999973</c:v>
                </c:pt>
                <c:pt idx="67">
                  <c:v>12.722399999999951</c:v>
                </c:pt>
                <c:pt idx="68">
                  <c:v>12.328599999999959</c:v>
                </c:pt>
                <c:pt idx="69">
                  <c:v>12.116799999999966</c:v>
                </c:pt>
                <c:pt idx="70">
                  <c:v>11.985099999999969</c:v>
                </c:pt>
                <c:pt idx="71">
                  <c:v>11.763799999999966</c:v>
                </c:pt>
                <c:pt idx="72">
                  <c:v>11.073099999999956</c:v>
                </c:pt>
                <c:pt idx="73">
                  <c:v>11.460099999999985</c:v>
                </c:pt>
                <c:pt idx="74">
                  <c:v>11.471799999999996</c:v>
                </c:pt>
                <c:pt idx="75">
                  <c:v>10.245300000000011</c:v>
                </c:pt>
                <c:pt idx="76">
                  <c:v>8.9053000000000253</c:v>
                </c:pt>
                <c:pt idx="77">
                  <c:v>8.3251000000000275</c:v>
                </c:pt>
                <c:pt idx="78">
                  <c:v>8.5654000000000163</c:v>
                </c:pt>
                <c:pt idx="79">
                  <c:v>8.7595000000000294</c:v>
                </c:pt>
                <c:pt idx="80">
                  <c:v>8.6706000000000341</c:v>
                </c:pt>
                <c:pt idx="81">
                  <c:v>8.5622000000000416</c:v>
                </c:pt>
                <c:pt idx="82">
                  <c:v>9.2771000000000416</c:v>
                </c:pt>
                <c:pt idx="83">
                  <c:v>9.4169000000000675</c:v>
                </c:pt>
                <c:pt idx="84">
                  <c:v>10.122700000000062</c:v>
                </c:pt>
                <c:pt idx="85">
                  <c:v>9.7960000000000953</c:v>
                </c:pt>
                <c:pt idx="86">
                  <c:v>10.134400000000074</c:v>
                </c:pt>
                <c:pt idx="87">
                  <c:v>9.4154000000000604</c:v>
                </c:pt>
                <c:pt idx="88">
                  <c:v>9.6166000000000569</c:v>
                </c:pt>
                <c:pt idx="89">
                  <c:v>9.3529000000000746</c:v>
                </c:pt>
                <c:pt idx="90">
                  <c:v>9.0321000000000851</c:v>
                </c:pt>
                <c:pt idx="91">
                  <c:v>9.2089000000000887</c:v>
                </c:pt>
                <c:pt idx="92">
                  <c:v>10.576100000000086</c:v>
                </c:pt>
                <c:pt idx="93">
                  <c:v>11.641200000000078</c:v>
                </c:pt>
                <c:pt idx="94">
                  <c:v>12.011900000000074</c:v>
                </c:pt>
                <c:pt idx="95">
                  <c:v>12.077200000000055</c:v>
                </c:pt>
                <c:pt idx="96">
                  <c:v>10.584800000000046</c:v>
                </c:pt>
                <c:pt idx="97">
                  <c:v>11.109900000000037</c:v>
                </c:pt>
                <c:pt idx="98">
                  <c:v>10.865800000000018</c:v>
                </c:pt>
                <c:pt idx="99">
                  <c:v>10.69780000000001</c:v>
                </c:pt>
                <c:pt idx="100">
                  <c:v>11.455799999999988</c:v>
                </c:pt>
                <c:pt idx="101">
                  <c:v>10.462099999999998</c:v>
                </c:pt>
                <c:pt idx="102">
                  <c:v>10.756599999999992</c:v>
                </c:pt>
                <c:pt idx="103">
                  <c:v>10.933599999999984</c:v>
                </c:pt>
                <c:pt idx="104">
                  <c:v>12.227000000000022</c:v>
                </c:pt>
                <c:pt idx="105">
                  <c:v>12.98610000000005</c:v>
                </c:pt>
              </c:numCache>
            </c:numRef>
          </c:val>
          <c:extLst>
            <c:ext xmlns:c16="http://schemas.microsoft.com/office/drawing/2014/chart" uri="{C3380CC4-5D6E-409C-BE32-E72D297353CC}">
              <c16:uniqueId val="{00000000-EC92-4DFA-8278-4BA46F6B02F0}"/>
            </c:ext>
          </c:extLst>
        </c:ser>
        <c:ser>
          <c:idx val="0"/>
          <c:order val="1"/>
          <c:tx>
            <c:strRef>
              <c:f>'Figure 2'!$C$22</c:f>
              <c:strCache>
                <c:ptCount val="1"/>
                <c:pt idx="0">
                  <c:v> Tubridgi </c:v>
                </c:pt>
              </c:strCache>
            </c:strRef>
          </c:tx>
          <c:spPr>
            <a:solidFill>
              <a:srgbClr val="40C1AC"/>
            </a:solidFill>
            <a:ln w="25400">
              <a:noFill/>
            </a:ln>
            <a:effectLst/>
          </c:spPr>
          <c:cat>
            <c:numRef>
              <c:extLst>
                <c:ext xmlns:c15="http://schemas.microsoft.com/office/drawing/2012/chart" uri="{02D57815-91ED-43cb-92C2-25804820EDAC}">
                  <c15:fullRef>
                    <c15:sqref>'Figure 2'!$B$23:$B$134</c15:sqref>
                  </c15:fullRef>
                </c:ext>
              </c:extLst>
              <c:f>'Figure 2'!$B$29:$B$134</c:f>
              <c:numCache>
                <c:formatCode>mmm\-yy</c:formatCode>
                <c:ptCount val="106"/>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c:v>44712</c:v>
                </c:pt>
                <c:pt idx="89">
                  <c:v>44742</c:v>
                </c:pt>
                <c:pt idx="90">
                  <c:v>44773</c:v>
                </c:pt>
                <c:pt idx="91">
                  <c:v>44804</c:v>
                </c:pt>
                <c:pt idx="92">
                  <c:v>44834</c:v>
                </c:pt>
                <c:pt idx="93">
                  <c:v>44865</c:v>
                </c:pt>
                <c:pt idx="94">
                  <c:v>44895</c:v>
                </c:pt>
                <c:pt idx="95">
                  <c:v>44926</c:v>
                </c:pt>
                <c:pt idx="96">
                  <c:v>44957</c:v>
                </c:pt>
                <c:pt idx="97">
                  <c:v>44985</c:v>
                </c:pt>
                <c:pt idx="98">
                  <c:v>45016</c:v>
                </c:pt>
                <c:pt idx="99">
                  <c:v>45046</c:v>
                </c:pt>
                <c:pt idx="100">
                  <c:v>45077</c:v>
                </c:pt>
                <c:pt idx="101">
                  <c:v>45107</c:v>
                </c:pt>
                <c:pt idx="102">
                  <c:v>45138</c:v>
                </c:pt>
                <c:pt idx="103">
                  <c:v>45169</c:v>
                </c:pt>
                <c:pt idx="104">
                  <c:v>45199</c:v>
                </c:pt>
                <c:pt idx="105">
                  <c:v>45230</c:v>
                </c:pt>
              </c:numCache>
            </c:numRef>
          </c:cat>
          <c:val>
            <c:numRef>
              <c:extLst>
                <c:ext xmlns:c15="http://schemas.microsoft.com/office/drawing/2012/chart" uri="{02D57815-91ED-43cb-92C2-25804820EDAC}">
                  <c15:fullRef>
                    <c15:sqref>'Figure 2'!$C$23:$C$134</c15:sqref>
                  </c15:fullRef>
                </c:ext>
              </c:extLst>
              <c:f>'Figure 2'!$C$29:$C$134</c:f>
              <c:numCache>
                <c:formatCode>_-* #,##0_-;\-* #,##0_-;_-* "-"??_-;_-@_-</c:formatCod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0.52859999999999996</c:v>
                </c:pt>
                <c:pt idx="37">
                  <c:v>1.3560999999999999</c:v>
                </c:pt>
                <c:pt idx="38">
                  <c:v>2.4793000000000012</c:v>
                </c:pt>
                <c:pt idx="39">
                  <c:v>3.5653000000000019</c:v>
                </c:pt>
                <c:pt idx="40">
                  <c:v>3.8267000000000015</c:v>
                </c:pt>
                <c:pt idx="41">
                  <c:v>4.5074000000000014</c:v>
                </c:pt>
                <c:pt idx="42">
                  <c:v>5.5362000000000018</c:v>
                </c:pt>
                <c:pt idx="43">
                  <c:v>6.3735999999999997</c:v>
                </c:pt>
                <c:pt idx="44">
                  <c:v>7.0996999999999968</c:v>
                </c:pt>
                <c:pt idx="45">
                  <c:v>8.2575999999999947</c:v>
                </c:pt>
                <c:pt idx="46">
                  <c:v>9.8738999999999972</c:v>
                </c:pt>
                <c:pt idx="47">
                  <c:v>12.020599999999996</c:v>
                </c:pt>
                <c:pt idx="48">
                  <c:v>13.558299999999999</c:v>
                </c:pt>
                <c:pt idx="49">
                  <c:v>14.969499999999996</c:v>
                </c:pt>
                <c:pt idx="50">
                  <c:v>17.194599999999991</c:v>
                </c:pt>
                <c:pt idx="51">
                  <c:v>19.854000000000006</c:v>
                </c:pt>
                <c:pt idx="52">
                  <c:v>22.578000000000007</c:v>
                </c:pt>
                <c:pt idx="53">
                  <c:v>25.194900000000001</c:v>
                </c:pt>
                <c:pt idx="54">
                  <c:v>27.762499999999982</c:v>
                </c:pt>
                <c:pt idx="55">
                  <c:v>30.563299999999991</c:v>
                </c:pt>
                <c:pt idx="56">
                  <c:v>32.97979999999999</c:v>
                </c:pt>
                <c:pt idx="57">
                  <c:v>35.406399999999977</c:v>
                </c:pt>
                <c:pt idx="58">
                  <c:v>37.866599999999998</c:v>
                </c:pt>
                <c:pt idx="59">
                  <c:v>40.660799999999938</c:v>
                </c:pt>
                <c:pt idx="60">
                  <c:v>43.447599999999916</c:v>
                </c:pt>
                <c:pt idx="61">
                  <c:v>45.195799999999927</c:v>
                </c:pt>
                <c:pt idx="62">
                  <c:v>47.921199999999992</c:v>
                </c:pt>
                <c:pt idx="63">
                  <c:v>50.568000000000069</c:v>
                </c:pt>
                <c:pt idx="64">
                  <c:v>53.058500000000087</c:v>
                </c:pt>
                <c:pt idx="65">
                  <c:v>54.077100000000101</c:v>
                </c:pt>
                <c:pt idx="66">
                  <c:v>54.5837000000001</c:v>
                </c:pt>
                <c:pt idx="67">
                  <c:v>54.759100000000103</c:v>
                </c:pt>
                <c:pt idx="68">
                  <c:v>54.591400000000114</c:v>
                </c:pt>
                <c:pt idx="69">
                  <c:v>53.97870000000011</c:v>
                </c:pt>
                <c:pt idx="70">
                  <c:v>54.092500000000115</c:v>
                </c:pt>
                <c:pt idx="71">
                  <c:v>53.255100000000112</c:v>
                </c:pt>
                <c:pt idx="72">
                  <c:v>52.584900000000118</c:v>
                </c:pt>
                <c:pt idx="73">
                  <c:v>51.625500000000116</c:v>
                </c:pt>
                <c:pt idx="74">
                  <c:v>50.663400000000109</c:v>
                </c:pt>
                <c:pt idx="75">
                  <c:v>50.337900000000111</c:v>
                </c:pt>
                <c:pt idx="76">
                  <c:v>49.449000000000112</c:v>
                </c:pt>
                <c:pt idx="77">
                  <c:v>48.37810000000011</c:v>
                </c:pt>
                <c:pt idx="78">
                  <c:v>47.523800000000115</c:v>
                </c:pt>
                <c:pt idx="79">
                  <c:v>46.349500000000106</c:v>
                </c:pt>
                <c:pt idx="80">
                  <c:v>45.319200000000109</c:v>
                </c:pt>
                <c:pt idx="81">
                  <c:v>44.290600000000097</c:v>
                </c:pt>
                <c:pt idx="82">
                  <c:v>43.660900000000105</c:v>
                </c:pt>
                <c:pt idx="83">
                  <c:v>42.668600000000104</c:v>
                </c:pt>
                <c:pt idx="84">
                  <c:v>42.477300000000099</c:v>
                </c:pt>
                <c:pt idx="85">
                  <c:v>42.634300000000088</c:v>
                </c:pt>
                <c:pt idx="86">
                  <c:v>42.606200000000072</c:v>
                </c:pt>
                <c:pt idx="87">
                  <c:v>41.479500000000073</c:v>
                </c:pt>
                <c:pt idx="88">
                  <c:v>40.266600000000068</c:v>
                </c:pt>
                <c:pt idx="89">
                  <c:v>39.760400000000061</c:v>
                </c:pt>
                <c:pt idx="90">
                  <c:v>38.696400000000054</c:v>
                </c:pt>
                <c:pt idx="91">
                  <c:v>37.69980000000006</c:v>
                </c:pt>
                <c:pt idx="92">
                  <c:v>37.800700000000042</c:v>
                </c:pt>
                <c:pt idx="93">
                  <c:v>37.765400000000035</c:v>
                </c:pt>
                <c:pt idx="94">
                  <c:v>38.358700000000027</c:v>
                </c:pt>
                <c:pt idx="95">
                  <c:v>37.122800000000034</c:v>
                </c:pt>
                <c:pt idx="96">
                  <c:v>35.595400000000041</c:v>
                </c:pt>
                <c:pt idx="97">
                  <c:v>34.332200000000043</c:v>
                </c:pt>
                <c:pt idx="98">
                  <c:v>33.089300000000044</c:v>
                </c:pt>
                <c:pt idx="99">
                  <c:v>32.331100000000042</c:v>
                </c:pt>
                <c:pt idx="100">
                  <c:v>32.114800000000038</c:v>
                </c:pt>
                <c:pt idx="101">
                  <c:v>31.21110000000003</c:v>
                </c:pt>
                <c:pt idx="102">
                  <c:v>30.43200000000002</c:v>
                </c:pt>
                <c:pt idx="103">
                  <c:v>28.863300000000024</c:v>
                </c:pt>
                <c:pt idx="104">
                  <c:v>28.216900000000027</c:v>
                </c:pt>
                <c:pt idx="105">
                  <c:v>29.271100000000036</c:v>
                </c:pt>
              </c:numCache>
            </c:numRef>
          </c:val>
          <c:extLst>
            <c:ext xmlns:c16="http://schemas.microsoft.com/office/drawing/2014/chart" uri="{C3380CC4-5D6E-409C-BE32-E72D297353CC}">
              <c16:uniqueId val="{00000001-EC92-4DFA-8278-4BA46F6B02F0}"/>
            </c:ext>
          </c:extLst>
        </c:ser>
        <c:dLbls>
          <c:showLegendKey val="0"/>
          <c:showVal val="0"/>
          <c:showCatName val="0"/>
          <c:showSerName val="0"/>
          <c:showPercent val="0"/>
          <c:showBubbleSize val="0"/>
        </c:dLbls>
        <c:axId val="606908496"/>
        <c:axId val="606904232"/>
      </c:areaChart>
      <c:dateAx>
        <c:axId val="606908496"/>
        <c:scaling>
          <c:orientation val="minMax"/>
        </c:scaling>
        <c:delete val="0"/>
        <c:axPos val="b"/>
        <c:numFmt formatCode="yyyy" sourceLinked="0"/>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crossAx val="606904232"/>
        <c:crosses val="autoZero"/>
        <c:auto val="1"/>
        <c:lblOffset val="0"/>
        <c:baseTimeUnit val="months"/>
        <c:majorUnit val="1"/>
        <c:majorTimeUnit val="years"/>
      </c:dateAx>
      <c:valAx>
        <c:axId val="606904232"/>
        <c:scaling>
          <c:orientation val="minMax"/>
          <c:max val="70"/>
        </c:scaling>
        <c:delete val="0"/>
        <c:axPos val="l"/>
        <c:majorGridlines>
          <c:spPr>
            <a:ln w="6350"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Segoe UI Semilight" panose="020B0402040204020203" pitchFamily="34" charset="0"/>
                  </a:defRPr>
                </a:pPr>
                <a:r>
                  <a:rPr lang="en-AU">
                    <a:solidFill>
                      <a:schemeClr val="tx1"/>
                    </a:solidFill>
                  </a:rPr>
                  <a:t> Stored gas</a:t>
                </a:r>
                <a:r>
                  <a:rPr lang="en-AU" baseline="0">
                    <a:solidFill>
                      <a:schemeClr val="tx1"/>
                    </a:solidFill>
                  </a:rPr>
                  <a:t> (</a:t>
                </a:r>
                <a:r>
                  <a:rPr lang="en-AU">
                    <a:solidFill>
                      <a:schemeClr val="tx1"/>
                    </a:solidFill>
                  </a:rPr>
                  <a:t>PJ)</a:t>
                </a:r>
              </a:p>
            </c:rich>
          </c:tx>
          <c:layout>
            <c:manualLayout>
              <c:xMode val="edge"/>
              <c:yMode val="edge"/>
              <c:x val="4.0843379426056588E-3"/>
              <c:y val="0.2716468495129383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n-lt"/>
                  <a:ea typeface="+mn-ea"/>
                  <a:cs typeface="Segoe UI Semilight" panose="020B0402040204020203" pitchFamily="34" charset="0"/>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0"/>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crossAx val="606908496"/>
        <c:crosses val="autoZero"/>
        <c:crossBetween val="midCat"/>
      </c:valAx>
      <c:spPr>
        <a:noFill/>
        <a:ln>
          <a:noFill/>
        </a:ln>
        <a:effectLst/>
      </c:spPr>
    </c:plotArea>
    <c:legend>
      <c:legendPos val="b"/>
      <c:layout>
        <c:manualLayout>
          <c:xMode val="edge"/>
          <c:yMode val="edge"/>
          <c:x val="6.4343632958801508E-2"/>
          <c:y val="0.94610227412848558"/>
          <c:w val="0.89313670411985013"/>
          <c:h val="5.38975694444444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latin typeface="Segoe UI Semilight" panose="020B0402040204020203" pitchFamily="34" charset="0"/>
          <a:cs typeface="Segoe UI Semilight" panose="020B0402040204020203"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672663063236"/>
          <c:y val="3.1064930555555561E-2"/>
          <c:w val="0.85614145263805497"/>
          <c:h val="0.78143493576460832"/>
        </c:manualLayout>
      </c:layout>
      <c:lineChart>
        <c:grouping val="standard"/>
        <c:varyColors val="0"/>
        <c:ser>
          <c:idx val="0"/>
          <c:order val="0"/>
          <c:tx>
            <c:strRef>
              <c:f>'Figure 20'!$B$21</c:f>
              <c:strCache>
                <c:ptCount val="1"/>
                <c:pt idx="0">
                  <c:v>2022 WA GSOO potential supply</c:v>
                </c:pt>
              </c:strCache>
            </c:strRef>
          </c:tx>
          <c:spPr>
            <a:ln w="28575" cap="rnd">
              <a:solidFill>
                <a:srgbClr val="6B3077">
                  <a:alpha val="40000"/>
                </a:srgbClr>
              </a:solidFill>
              <a:prstDash val="dash"/>
              <a:round/>
            </a:ln>
            <a:effectLst/>
          </c:spPr>
          <c:marker>
            <c:symbol val="none"/>
          </c:marker>
          <c:cat>
            <c:numRef>
              <c:f>'Figure 20'!$C$20:$M$20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20'!$C$21:$M$21</c:f>
              <c:numCache>
                <c:formatCode>_-* #,##0_-;\-* #,##0_-;_-* "-"??_-;_-@_-</c:formatCode>
                <c:ptCount val="11"/>
                <c:pt idx="0">
                  <c:v>1083.5427921387127</c:v>
                </c:pt>
                <c:pt idx="1">
                  <c:v>1053.4867265473072</c:v>
                </c:pt>
                <c:pt idx="2">
                  <c:v>1090.0578979076415</c:v>
                </c:pt>
                <c:pt idx="3">
                  <c:v>1090.7784915665366</c:v>
                </c:pt>
                <c:pt idx="4">
                  <c:v>1120.8841169607861</c:v>
                </c:pt>
                <c:pt idx="5">
                  <c:v>1157.6219399515364</c:v>
                </c:pt>
                <c:pt idx="6">
                  <c:v>1219.0030725614831</c:v>
                </c:pt>
                <c:pt idx="7">
                  <c:v>1077.1540586166634</c:v>
                </c:pt>
                <c:pt idx="8">
                  <c:v>1025.2454948295224</c:v>
                </c:pt>
                <c:pt idx="9">
                  <c:v>981.93283242635914</c:v>
                </c:pt>
              </c:numCache>
            </c:numRef>
          </c:val>
          <c:smooth val="0"/>
          <c:extLst>
            <c:ext xmlns:c16="http://schemas.microsoft.com/office/drawing/2014/chart" uri="{C3380CC4-5D6E-409C-BE32-E72D297353CC}">
              <c16:uniqueId val="{00000000-B7EB-49B0-B48C-713CA9C81575}"/>
            </c:ext>
          </c:extLst>
        </c:ser>
        <c:ser>
          <c:idx val="1"/>
          <c:order val="1"/>
          <c:tx>
            <c:strRef>
              <c:f>'Figure 20'!$B$22</c:f>
              <c:strCache>
                <c:ptCount val="1"/>
                <c:pt idx="0">
                  <c:v>2023 WA GSOO potential supply</c:v>
                </c:pt>
              </c:strCache>
            </c:strRef>
          </c:tx>
          <c:spPr>
            <a:ln w="28575" cap="rnd">
              <a:solidFill>
                <a:srgbClr val="6B3077"/>
              </a:solidFill>
              <a:round/>
            </a:ln>
            <a:effectLst/>
          </c:spPr>
          <c:marker>
            <c:symbol val="none"/>
          </c:marker>
          <c:cat>
            <c:numRef>
              <c:f>'Figure 20'!$C$20:$M$20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20'!$C$22:$M$22</c:f>
              <c:numCache>
                <c:formatCode>_-* #,##0_-;\-* #,##0_-;_-* "-"??_-;_-@_-</c:formatCode>
                <c:ptCount val="11"/>
                <c:pt idx="1">
                  <c:v>1077.0104017850877</c:v>
                </c:pt>
                <c:pt idx="2">
                  <c:v>1044.2462580995041</c:v>
                </c:pt>
                <c:pt idx="3">
                  <c:v>1022.7174257044333</c:v>
                </c:pt>
                <c:pt idx="4">
                  <c:v>1097.7646605901095</c:v>
                </c:pt>
                <c:pt idx="5">
                  <c:v>1190.7059690505721</c:v>
                </c:pt>
                <c:pt idx="6">
                  <c:v>1240.9957751497971</c:v>
                </c:pt>
                <c:pt idx="7">
                  <c:v>1159.6560886154712</c:v>
                </c:pt>
                <c:pt idx="8">
                  <c:v>1121.7843573486757</c:v>
                </c:pt>
                <c:pt idx="9">
                  <c:v>985.20890514616201</c:v>
                </c:pt>
                <c:pt idx="10">
                  <c:v>963.20271507781558</c:v>
                </c:pt>
              </c:numCache>
            </c:numRef>
          </c:val>
          <c:smooth val="0"/>
          <c:extLst>
            <c:ext xmlns:c16="http://schemas.microsoft.com/office/drawing/2014/chart" uri="{C3380CC4-5D6E-409C-BE32-E72D297353CC}">
              <c16:uniqueId val="{00000001-B7EB-49B0-B48C-713CA9C81575}"/>
            </c:ext>
          </c:extLst>
        </c:ser>
        <c:dLbls>
          <c:showLegendKey val="0"/>
          <c:showVal val="0"/>
          <c:showCatName val="0"/>
          <c:showSerName val="0"/>
          <c:showPercent val="0"/>
          <c:showBubbleSize val="0"/>
        </c:dLbls>
        <c:smooth val="0"/>
        <c:axId val="606908496"/>
        <c:axId val="606904232"/>
      </c:lineChart>
      <c:catAx>
        <c:axId val="606908496"/>
        <c:scaling>
          <c:orientation val="minMax"/>
        </c:scaling>
        <c:delete val="0"/>
        <c:axPos val="b"/>
        <c:numFmt formatCode="General" sourceLinked="1"/>
        <c:majorTickMark val="none"/>
        <c:minorTickMark val="none"/>
        <c:tickLblPos val="low"/>
        <c:spPr>
          <a:noFill/>
          <a:ln w="9525" cap="flat" cmpd="sng" algn="ctr">
            <a:solidFill>
              <a:srgbClr val="FFFFFF">
                <a:lumMod val="75000"/>
              </a:srgb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crossAx val="606904232"/>
        <c:crosses val="autoZero"/>
        <c:auto val="1"/>
        <c:lblAlgn val="ctr"/>
        <c:lblOffset val="0"/>
        <c:noMultiLvlLbl val="0"/>
      </c:catAx>
      <c:valAx>
        <c:axId val="606904232"/>
        <c:scaling>
          <c:orientation val="minMax"/>
          <c:min val="0"/>
        </c:scaling>
        <c:delete val="0"/>
        <c:axPos val="l"/>
        <c:majorGridlines>
          <c:spPr>
            <a:ln w="6350"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Segoe UI Semilight" panose="020B0402040204020203" pitchFamily="34" charset="0"/>
                  </a:defRPr>
                </a:pPr>
                <a:r>
                  <a:rPr lang="en-AU"/>
                  <a:t>Gas supply (TJ/day)</a:t>
                </a:r>
              </a:p>
            </c:rich>
          </c:tx>
          <c:layout>
            <c:manualLayout>
              <c:xMode val="edge"/>
              <c:yMode val="edge"/>
              <c:x val="2.1602914674217926E-3"/>
              <c:y val="0.233347806512512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n-lt"/>
                  <a:ea typeface="+mn-ea"/>
                  <a:cs typeface="Segoe UI Semilight" panose="020B0402040204020203"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crossAx val="606908496"/>
        <c:crosses val="autoZero"/>
        <c:crossBetween val="midCat"/>
      </c:valAx>
      <c:spPr>
        <a:noFill/>
        <a:ln>
          <a:noFill/>
        </a:ln>
        <a:effectLst/>
      </c:spPr>
    </c:plotArea>
    <c:legend>
      <c:legendPos val="b"/>
      <c:layout>
        <c:manualLayout>
          <c:xMode val="edge"/>
          <c:yMode val="edge"/>
          <c:x val="0.10878526028995233"/>
          <c:y val="0.92856022931344095"/>
          <c:w val="0.88927096441711906"/>
          <c:h val="6.26678408619975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latin typeface="Segoe UI Semilight" panose="020B0402040204020203" pitchFamily="34" charset="0"/>
          <a:cs typeface="Segoe UI Semilight" panose="020B0402040204020203"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5027515399728"/>
          <c:y val="4.8442858579448717E-2"/>
          <c:w val="0.87626774949055564"/>
          <c:h val="0.75429137148425174"/>
        </c:manualLayout>
      </c:layout>
      <c:barChart>
        <c:barDir val="col"/>
        <c:grouping val="clustered"/>
        <c:varyColors val="0"/>
        <c:ser>
          <c:idx val="2"/>
          <c:order val="0"/>
          <c:tx>
            <c:strRef>
              <c:f>'Figure 21'!$B$21</c:f>
              <c:strCache>
                <c:ptCount val="1"/>
                <c:pt idx="0">
                  <c:v>2021 FIR</c:v>
                </c:pt>
              </c:strCache>
            </c:strRef>
          </c:tx>
          <c:spPr>
            <a:solidFill>
              <a:srgbClr val="E56A54"/>
            </a:solidFill>
            <a:ln>
              <a:noFill/>
            </a:ln>
            <a:effectLst/>
          </c:spPr>
          <c:invertIfNegative val="0"/>
          <c:cat>
            <c:numRef>
              <c:f>'Figure 21'!$C$20:$M$20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21'!$C$21:$M$21</c:f>
              <c:numCache>
                <c:formatCode>_-* #,##0_-;\-* #,##0_-;_-* "-"??_-;_-@_-</c:formatCode>
                <c:ptCount val="11"/>
                <c:pt idx="0">
                  <c:v>956</c:v>
                </c:pt>
                <c:pt idx="1">
                  <c:v>947</c:v>
                </c:pt>
                <c:pt idx="2">
                  <c:v>946</c:v>
                </c:pt>
                <c:pt idx="3">
                  <c:v>954</c:v>
                </c:pt>
                <c:pt idx="4">
                  <c:v>941</c:v>
                </c:pt>
                <c:pt idx="5">
                  <c:v>935</c:v>
                </c:pt>
                <c:pt idx="6">
                  <c:v>937</c:v>
                </c:pt>
                <c:pt idx="7">
                  <c:v>938.93254813698616</c:v>
                </c:pt>
                <c:pt idx="8">
                  <c:v>898</c:v>
                </c:pt>
              </c:numCache>
            </c:numRef>
          </c:val>
          <c:extLst xmlns:c15="http://schemas.microsoft.com/office/drawing/2012/chart">
            <c:ext xmlns:c16="http://schemas.microsoft.com/office/drawing/2014/chart" uri="{C3380CC4-5D6E-409C-BE32-E72D297353CC}">
              <c16:uniqueId val="{00000000-A6ED-42E4-A42A-2C3039DE1247}"/>
            </c:ext>
          </c:extLst>
        </c:ser>
        <c:ser>
          <c:idx val="0"/>
          <c:order val="1"/>
          <c:tx>
            <c:strRef>
              <c:f>'Figure 21'!$B$22</c:f>
              <c:strCache>
                <c:ptCount val="1"/>
                <c:pt idx="0">
                  <c:v>2022 FIR</c:v>
                </c:pt>
              </c:strCache>
            </c:strRef>
          </c:tx>
          <c:spPr>
            <a:solidFill>
              <a:srgbClr val="606EB2"/>
            </a:solidFill>
            <a:ln>
              <a:noFill/>
            </a:ln>
            <a:effectLst/>
          </c:spPr>
          <c:invertIfNegative val="0"/>
          <c:cat>
            <c:numRef>
              <c:f>'Figure 21'!$C$20:$M$20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21'!$C$22:$M$22</c:f>
              <c:numCache>
                <c:formatCode>_-* #,##0_-;\-* #,##0_-;_-* "-"??_-;_-@_-</c:formatCode>
                <c:ptCount val="11"/>
                <c:pt idx="0">
                  <c:v>980.86618825863729</c:v>
                </c:pt>
                <c:pt idx="1">
                  <c:v>993.91926766697975</c:v>
                </c:pt>
                <c:pt idx="2">
                  <c:v>1008.7441446153215</c:v>
                </c:pt>
                <c:pt idx="3">
                  <c:v>962.20114195725762</c:v>
                </c:pt>
                <c:pt idx="4">
                  <c:v>959.21901550229586</c:v>
                </c:pt>
                <c:pt idx="5">
                  <c:v>937.60482051253393</c:v>
                </c:pt>
                <c:pt idx="6">
                  <c:v>934.6476291681297</c:v>
                </c:pt>
                <c:pt idx="7">
                  <c:v>912.13737984466991</c:v>
                </c:pt>
                <c:pt idx="8">
                  <c:v>865.4</c:v>
                </c:pt>
                <c:pt idx="9">
                  <c:v>810.6</c:v>
                </c:pt>
              </c:numCache>
            </c:numRef>
          </c:val>
          <c:extLst>
            <c:ext xmlns:c16="http://schemas.microsoft.com/office/drawing/2014/chart" uri="{C3380CC4-5D6E-409C-BE32-E72D297353CC}">
              <c16:uniqueId val="{00000001-A6ED-42E4-A42A-2C3039DE1247}"/>
            </c:ext>
          </c:extLst>
        </c:ser>
        <c:ser>
          <c:idx val="1"/>
          <c:order val="2"/>
          <c:tx>
            <c:strRef>
              <c:f>'Figure 21'!$B$23</c:f>
              <c:strCache>
                <c:ptCount val="1"/>
                <c:pt idx="0">
                  <c:v>2023 FIR</c:v>
                </c:pt>
              </c:strCache>
            </c:strRef>
          </c:tx>
          <c:spPr>
            <a:solidFill>
              <a:srgbClr val="FFB81C"/>
            </a:solidFill>
            <a:ln>
              <a:noFill/>
            </a:ln>
            <a:effectLst/>
          </c:spPr>
          <c:invertIfNegative val="0"/>
          <c:val>
            <c:numRef>
              <c:f>'Figure 21'!$C$23:$M$23</c:f>
              <c:numCache>
                <c:formatCode>_-* #,##0_-;\-* #,##0_-;_-* "-"??_-;_-@_-</c:formatCode>
                <c:ptCount val="11"/>
                <c:pt idx="0">
                  <c:v>908.997895082642</c:v>
                </c:pt>
                <c:pt idx="1">
                  <c:v>911.56553033989746</c:v>
                </c:pt>
                <c:pt idx="2">
                  <c:v>909.17986659015003</c:v>
                </c:pt>
                <c:pt idx="3">
                  <c:v>913.84567392594431</c:v>
                </c:pt>
                <c:pt idx="4">
                  <c:v>853.26316167301127</c:v>
                </c:pt>
                <c:pt idx="5">
                  <c:v>864.0737442810962</c:v>
                </c:pt>
                <c:pt idx="6">
                  <c:v>833.97680621570237</c:v>
                </c:pt>
                <c:pt idx="7">
                  <c:v>800.70845731025008</c:v>
                </c:pt>
                <c:pt idx="8">
                  <c:v>754.23953247471377</c:v>
                </c:pt>
                <c:pt idx="9">
                  <c:v>745.7555820807554</c:v>
                </c:pt>
                <c:pt idx="10">
                  <c:v>729.59936679518023</c:v>
                </c:pt>
              </c:numCache>
            </c:numRef>
          </c:val>
          <c:extLst>
            <c:ext xmlns:c16="http://schemas.microsoft.com/office/drawing/2014/chart" uri="{C3380CC4-5D6E-409C-BE32-E72D297353CC}">
              <c16:uniqueId val="{00000000-FE2A-4505-BB9B-AF4CEB528BE1}"/>
            </c:ext>
          </c:extLst>
        </c:ser>
        <c:dLbls>
          <c:showLegendKey val="0"/>
          <c:showVal val="0"/>
          <c:showCatName val="0"/>
          <c:showSerName val="0"/>
          <c:showPercent val="0"/>
          <c:showBubbleSize val="0"/>
        </c:dLbls>
        <c:gapWidth val="219"/>
        <c:axId val="636624656"/>
        <c:axId val="636624984"/>
        <c:extLst/>
      </c:barChart>
      <c:dateAx>
        <c:axId val="63662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36624984"/>
        <c:crosses val="autoZero"/>
        <c:auto val="0"/>
        <c:lblOffset val="100"/>
        <c:baseTimeUnit val="days"/>
      </c:dateAx>
      <c:valAx>
        <c:axId val="636624984"/>
        <c:scaling>
          <c:orientation val="minMax"/>
          <c:max val="11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r>
                  <a:rPr lang="en-AU" sz="900" b="1">
                    <a:latin typeface="Arial" panose="020B0604020202020204" pitchFamily="34" charset="0"/>
                    <a:cs typeface="Arial" panose="020B0604020202020204" pitchFamily="34" charset="0"/>
                  </a:rPr>
                  <a:t>TJ/day</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36624656"/>
        <c:crosses val="autoZero"/>
        <c:crossBetween val="between"/>
        <c:majorUnit val="200"/>
      </c:valAx>
      <c:spPr>
        <a:noFill/>
        <a:ln>
          <a:noFill/>
        </a:ln>
        <a:effectLst/>
      </c:spPr>
    </c:plotArea>
    <c:legend>
      <c:legendPos val="b"/>
      <c:layout>
        <c:manualLayout>
          <c:xMode val="edge"/>
          <c:yMode val="edge"/>
          <c:x val="8.2951144938849836E-2"/>
          <c:y val="0.90320868055555559"/>
          <c:w val="0.91051912568306015"/>
          <c:h val="7.033298611111110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Segoe UI Semilight" panose="020B0402040204020203"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371934166768945E-2"/>
          <c:y val="3.5161488479940474E-2"/>
          <c:w val="0.89472846736786915"/>
          <c:h val="0.75417464964401404"/>
        </c:manualLayout>
      </c:layout>
      <c:barChart>
        <c:barDir val="col"/>
        <c:grouping val="clustered"/>
        <c:varyColors val="0"/>
        <c:ser>
          <c:idx val="4"/>
          <c:order val="3"/>
          <c:tx>
            <c:strRef>
              <c:f>'Figure 22'!$B$25</c:f>
              <c:strCache>
                <c:ptCount val="1"/>
                <c:pt idx="0">
                  <c:v>Consumer expected demand - 2023</c:v>
                </c:pt>
              </c:strCache>
            </c:strRef>
          </c:tx>
          <c:spPr>
            <a:solidFill>
              <a:srgbClr val="D0D3D4"/>
            </a:solidFill>
            <a:ln>
              <a:noFill/>
            </a:ln>
            <a:effectLst/>
          </c:spPr>
          <c:invertIfNegative val="0"/>
          <c:cat>
            <c:numRef>
              <c:f>'Figure 22'!$C$20:$L$20</c:f>
              <c:numCache>
                <c:formatCode>General</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'Figure 22'!$C$25:$L$25</c:f>
              <c:numCache>
                <c:formatCode>_-* #,##0_-;\-* #,##0_-;_-* "-"??_-;_-@_-</c:formatCode>
                <c:ptCount val="10"/>
                <c:pt idx="0">
                  <c:v>911.56553033989746</c:v>
                </c:pt>
                <c:pt idx="1">
                  <c:v>909.17986659015003</c:v>
                </c:pt>
                <c:pt idx="2">
                  <c:v>913.84567392594431</c:v>
                </c:pt>
                <c:pt idx="3">
                  <c:v>853.26316167301127</c:v>
                </c:pt>
                <c:pt idx="4">
                  <c:v>864.0737442810962</c:v>
                </c:pt>
                <c:pt idx="5">
                  <c:v>833.97680621570237</c:v>
                </c:pt>
                <c:pt idx="6">
                  <c:v>800.70845731025008</c:v>
                </c:pt>
                <c:pt idx="7">
                  <c:v>754.23953247471377</c:v>
                </c:pt>
                <c:pt idx="8">
                  <c:v>745.7555820807554</c:v>
                </c:pt>
                <c:pt idx="9">
                  <c:v>729.59936679518023</c:v>
                </c:pt>
              </c:numCache>
            </c:numRef>
          </c:val>
          <c:extLst>
            <c:ext xmlns:c16="http://schemas.microsoft.com/office/drawing/2014/chart" uri="{C3380CC4-5D6E-409C-BE32-E72D297353CC}">
              <c16:uniqueId val="{00000000-DBDF-4612-BF4C-78C1EC338EDD}"/>
            </c:ext>
          </c:extLst>
        </c:ser>
        <c:dLbls>
          <c:showLegendKey val="0"/>
          <c:showVal val="0"/>
          <c:showCatName val="0"/>
          <c:showSerName val="0"/>
          <c:showPercent val="0"/>
          <c:showBubbleSize val="0"/>
        </c:dLbls>
        <c:gapWidth val="150"/>
        <c:axId val="636624656"/>
        <c:axId val="636624984"/>
      </c:barChart>
      <c:lineChart>
        <c:grouping val="standard"/>
        <c:varyColors val="0"/>
        <c:ser>
          <c:idx val="1"/>
          <c:order val="0"/>
          <c:tx>
            <c:strRef>
              <c:f>'Figure 22'!$B$21</c:f>
              <c:strCache>
                <c:ptCount val="1"/>
                <c:pt idx="0">
                  <c:v>MCQ- 2021 FIR</c:v>
                </c:pt>
              </c:strCache>
            </c:strRef>
          </c:tx>
          <c:spPr>
            <a:ln w="28575" cap="rnd">
              <a:solidFill>
                <a:srgbClr val="E56A54"/>
              </a:solidFill>
              <a:round/>
            </a:ln>
            <a:effectLst/>
          </c:spPr>
          <c:marker>
            <c:symbol val="none"/>
          </c:marker>
          <c:cat>
            <c:numRef>
              <c:f>'Figure 22'!$C$20:$L$20</c:f>
              <c:numCache>
                <c:formatCode>General</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'Figure 22'!$C$21:$L$21</c:f>
              <c:numCache>
                <c:formatCode>_-* #,##0_-;\-* #,##0_-;_-* "-"??_-;_-@_-</c:formatCode>
                <c:ptCount val="10"/>
                <c:pt idx="0">
                  <c:v>729</c:v>
                </c:pt>
                <c:pt idx="1">
                  <c:v>623</c:v>
                </c:pt>
                <c:pt idx="2">
                  <c:v>584</c:v>
                </c:pt>
                <c:pt idx="3">
                  <c:v>530</c:v>
                </c:pt>
                <c:pt idx="4">
                  <c:v>429</c:v>
                </c:pt>
                <c:pt idx="5">
                  <c:v>361</c:v>
                </c:pt>
                <c:pt idx="6">
                  <c:v>326</c:v>
                </c:pt>
                <c:pt idx="7">
                  <c:v>331</c:v>
                </c:pt>
                <c:pt idx="9">
                  <c:v>0</c:v>
                </c:pt>
              </c:numCache>
            </c:numRef>
          </c:val>
          <c:smooth val="0"/>
          <c:extLst>
            <c:ext xmlns:c16="http://schemas.microsoft.com/office/drawing/2014/chart" uri="{C3380CC4-5D6E-409C-BE32-E72D297353CC}">
              <c16:uniqueId val="{00000001-DBDF-4612-BF4C-78C1EC338EDD}"/>
            </c:ext>
          </c:extLst>
        </c:ser>
        <c:ser>
          <c:idx val="2"/>
          <c:order val="1"/>
          <c:tx>
            <c:strRef>
              <c:f>'Figure 22'!$B$22</c:f>
              <c:strCache>
                <c:ptCount val="1"/>
                <c:pt idx="0">
                  <c:v>MCQ- 2022 FIR</c:v>
                </c:pt>
              </c:strCache>
            </c:strRef>
          </c:tx>
          <c:spPr>
            <a:ln w="28575" cap="rnd">
              <a:solidFill>
                <a:srgbClr val="606EB2"/>
              </a:solidFill>
              <a:round/>
            </a:ln>
            <a:effectLst/>
          </c:spPr>
          <c:marker>
            <c:symbol val="none"/>
          </c:marker>
          <c:cat>
            <c:numRef>
              <c:f>'Figure 22'!$C$20:$L$20</c:f>
              <c:numCache>
                <c:formatCode>General</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'Figure 22'!$C$22:$L$22</c:f>
              <c:numCache>
                <c:formatCode>_-* #,##0_-;\-* #,##0_-;_-* "-"??_-;_-@_-</c:formatCode>
                <c:ptCount val="10"/>
                <c:pt idx="0">
                  <c:v>809.7</c:v>
                </c:pt>
                <c:pt idx="1">
                  <c:v>696.6</c:v>
                </c:pt>
                <c:pt idx="2">
                  <c:v>633.6</c:v>
                </c:pt>
                <c:pt idx="3">
                  <c:v>552.5</c:v>
                </c:pt>
                <c:pt idx="4">
                  <c:v>438.5</c:v>
                </c:pt>
                <c:pt idx="5">
                  <c:v>335.5</c:v>
                </c:pt>
                <c:pt idx="6">
                  <c:v>286.5</c:v>
                </c:pt>
                <c:pt idx="7">
                  <c:v>276.5</c:v>
                </c:pt>
                <c:pt idx="8">
                  <c:v>232.8</c:v>
                </c:pt>
              </c:numCache>
            </c:numRef>
          </c:val>
          <c:smooth val="0"/>
          <c:extLst>
            <c:ext xmlns:c16="http://schemas.microsoft.com/office/drawing/2014/chart" uri="{C3380CC4-5D6E-409C-BE32-E72D297353CC}">
              <c16:uniqueId val="{00000002-DBDF-4612-BF4C-78C1EC338EDD}"/>
            </c:ext>
          </c:extLst>
        </c:ser>
        <c:ser>
          <c:idx val="3"/>
          <c:order val="2"/>
          <c:tx>
            <c:strRef>
              <c:f>'Figure 22'!$B$23</c:f>
              <c:strCache>
                <c:ptCount val="1"/>
                <c:pt idx="0">
                  <c:v>MCQ - 2023 FIR</c:v>
                </c:pt>
              </c:strCache>
            </c:strRef>
          </c:tx>
          <c:spPr>
            <a:ln w="28575" cap="rnd">
              <a:solidFill>
                <a:srgbClr val="FFB81C"/>
              </a:solidFill>
              <a:round/>
            </a:ln>
            <a:effectLst/>
          </c:spPr>
          <c:marker>
            <c:symbol val="none"/>
          </c:marker>
          <c:cat>
            <c:numRef>
              <c:f>'Figure 22'!$C$20:$L$20</c:f>
              <c:numCache>
                <c:formatCode>General</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'Figure 22'!$C$23:$L$23</c:f>
              <c:numCache>
                <c:formatCode>_-* #,##0_-;\-* #,##0_-;_-* "-"??_-;_-@_-</c:formatCode>
                <c:ptCount val="10"/>
                <c:pt idx="0">
                  <c:v>976.6329907103825</c:v>
                </c:pt>
                <c:pt idx="1">
                  <c:v>785.61849698630135</c:v>
                </c:pt>
                <c:pt idx="2">
                  <c:v>614.25878684931513</c:v>
                </c:pt>
                <c:pt idx="3">
                  <c:v>603.29999999999995</c:v>
                </c:pt>
                <c:pt idx="4">
                  <c:v>515.79999999999995</c:v>
                </c:pt>
                <c:pt idx="5">
                  <c:v>477.8</c:v>
                </c:pt>
                <c:pt idx="6">
                  <c:v>432.8</c:v>
                </c:pt>
                <c:pt idx="7">
                  <c:v>379.8</c:v>
                </c:pt>
                <c:pt idx="8">
                  <c:v>340.9</c:v>
                </c:pt>
                <c:pt idx="9">
                  <c:v>320.89999999999998</c:v>
                </c:pt>
              </c:numCache>
            </c:numRef>
          </c:val>
          <c:smooth val="0"/>
          <c:extLst>
            <c:ext xmlns:c16="http://schemas.microsoft.com/office/drawing/2014/chart" uri="{C3380CC4-5D6E-409C-BE32-E72D297353CC}">
              <c16:uniqueId val="{00000003-DBDF-4612-BF4C-78C1EC338EDD}"/>
            </c:ext>
          </c:extLst>
        </c:ser>
        <c:dLbls>
          <c:showLegendKey val="0"/>
          <c:showVal val="0"/>
          <c:showCatName val="0"/>
          <c:showSerName val="0"/>
          <c:showPercent val="0"/>
          <c:showBubbleSize val="0"/>
        </c:dLbls>
        <c:marker val="1"/>
        <c:smooth val="0"/>
        <c:axId val="636624656"/>
        <c:axId val="636624984"/>
      </c:lineChart>
      <c:catAx>
        <c:axId val="63662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6624984"/>
        <c:crosses val="autoZero"/>
        <c:auto val="1"/>
        <c:lblAlgn val="ctr"/>
        <c:lblOffset val="100"/>
        <c:noMultiLvlLbl val="0"/>
      </c:catAx>
      <c:valAx>
        <c:axId val="636624984"/>
        <c:scaling>
          <c:orientation val="minMax"/>
          <c:max val="12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AU" sz="900" b="1">
                    <a:solidFill>
                      <a:schemeClr val="tx1"/>
                    </a:solidFill>
                  </a:rPr>
                  <a:t>TJ/day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6624656"/>
        <c:crosses val="autoZero"/>
        <c:crossBetween val="between"/>
        <c:majorUnit val="200"/>
      </c:valAx>
      <c:spPr>
        <a:noFill/>
        <a:ln>
          <a:noFill/>
        </a:ln>
        <a:effectLst/>
      </c:spPr>
    </c:plotArea>
    <c:legend>
      <c:legendPos val="b"/>
      <c:layout>
        <c:manualLayout>
          <c:xMode val="edge"/>
          <c:yMode val="edge"/>
          <c:x val="1.9725673748094953E-2"/>
          <c:y val="0.90352774244901823"/>
          <c:w val="0.98027432625190491"/>
          <c:h val="7.01011411910262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23'!$B$21</c:f>
              <c:strCache>
                <c:ptCount val="1"/>
                <c:pt idx="0">
                  <c:v>2021 FIR</c:v>
                </c:pt>
              </c:strCache>
            </c:strRef>
          </c:tx>
          <c:spPr>
            <a:solidFill>
              <a:srgbClr val="E56A54"/>
            </a:solidFill>
            <a:ln>
              <a:noFill/>
            </a:ln>
            <a:effectLst/>
          </c:spPr>
          <c:invertIfNegative val="0"/>
          <c:cat>
            <c:strRef>
              <c:f>'Figure 23'!$C$20:$H$20</c:f>
              <c:strCache>
                <c:ptCount val="6"/>
                <c:pt idx="0">
                  <c:v>1 year</c:v>
                </c:pt>
                <c:pt idx="1">
                  <c:v>2 years</c:v>
                </c:pt>
                <c:pt idx="2">
                  <c:v>3 years</c:v>
                </c:pt>
                <c:pt idx="3">
                  <c:v>4 years</c:v>
                </c:pt>
                <c:pt idx="4">
                  <c:v>5 years </c:v>
                </c:pt>
                <c:pt idx="5">
                  <c:v>5+ years</c:v>
                </c:pt>
              </c:strCache>
            </c:strRef>
          </c:cat>
          <c:val>
            <c:numRef>
              <c:f>'Figure 23'!$C$21:$H$21</c:f>
              <c:numCache>
                <c:formatCode>_-* #,##0_-;\-* #,##0_-;_-* "-"??_-;_-@_-</c:formatCode>
                <c:ptCount val="6"/>
                <c:pt idx="0">
                  <c:v>13</c:v>
                </c:pt>
                <c:pt idx="1">
                  <c:v>21</c:v>
                </c:pt>
                <c:pt idx="2">
                  <c:v>17</c:v>
                </c:pt>
                <c:pt idx="3">
                  <c:v>0</c:v>
                </c:pt>
                <c:pt idx="4">
                  <c:v>8</c:v>
                </c:pt>
                <c:pt idx="5">
                  <c:v>42</c:v>
                </c:pt>
              </c:numCache>
            </c:numRef>
          </c:val>
          <c:extLst>
            <c:ext xmlns:c16="http://schemas.microsoft.com/office/drawing/2014/chart" uri="{C3380CC4-5D6E-409C-BE32-E72D297353CC}">
              <c16:uniqueId val="{00000000-C8EA-435A-A7DF-27C927E188BD}"/>
            </c:ext>
          </c:extLst>
        </c:ser>
        <c:ser>
          <c:idx val="1"/>
          <c:order val="1"/>
          <c:tx>
            <c:strRef>
              <c:f>'Figure 23'!$B$22</c:f>
              <c:strCache>
                <c:ptCount val="1"/>
                <c:pt idx="0">
                  <c:v>2022 FIR</c:v>
                </c:pt>
              </c:strCache>
            </c:strRef>
          </c:tx>
          <c:spPr>
            <a:solidFill>
              <a:srgbClr val="606EB2"/>
            </a:solidFill>
            <a:ln>
              <a:noFill/>
            </a:ln>
            <a:effectLst/>
          </c:spPr>
          <c:invertIfNegative val="0"/>
          <c:cat>
            <c:strRef>
              <c:f>'Figure 23'!$C$20:$H$20</c:f>
              <c:strCache>
                <c:ptCount val="6"/>
                <c:pt idx="0">
                  <c:v>1 year</c:v>
                </c:pt>
                <c:pt idx="1">
                  <c:v>2 years</c:v>
                </c:pt>
                <c:pt idx="2">
                  <c:v>3 years</c:v>
                </c:pt>
                <c:pt idx="3">
                  <c:v>4 years</c:v>
                </c:pt>
                <c:pt idx="4">
                  <c:v>5 years </c:v>
                </c:pt>
                <c:pt idx="5">
                  <c:v>5+ years</c:v>
                </c:pt>
              </c:strCache>
            </c:strRef>
          </c:cat>
          <c:val>
            <c:numRef>
              <c:f>'Figure 23'!$C$22:$H$22</c:f>
              <c:numCache>
                <c:formatCode>_-* #,##0_-;\-* #,##0_-;_-* "-"??_-;_-@_-</c:formatCode>
                <c:ptCount val="6"/>
                <c:pt idx="0">
                  <c:v>32</c:v>
                </c:pt>
                <c:pt idx="1">
                  <c:v>20</c:v>
                </c:pt>
                <c:pt idx="2">
                  <c:v>0</c:v>
                </c:pt>
                <c:pt idx="3">
                  <c:v>8</c:v>
                </c:pt>
                <c:pt idx="4">
                  <c:v>4</c:v>
                </c:pt>
                <c:pt idx="5">
                  <c:v>36</c:v>
                </c:pt>
              </c:numCache>
            </c:numRef>
          </c:val>
          <c:extLst>
            <c:ext xmlns:c16="http://schemas.microsoft.com/office/drawing/2014/chart" uri="{C3380CC4-5D6E-409C-BE32-E72D297353CC}">
              <c16:uniqueId val="{00000001-C8EA-435A-A7DF-27C927E188BD}"/>
            </c:ext>
          </c:extLst>
        </c:ser>
        <c:ser>
          <c:idx val="2"/>
          <c:order val="2"/>
          <c:tx>
            <c:strRef>
              <c:f>'Figure 23'!$B$23</c:f>
              <c:strCache>
                <c:ptCount val="1"/>
                <c:pt idx="0">
                  <c:v>2023 FIR</c:v>
                </c:pt>
              </c:strCache>
            </c:strRef>
          </c:tx>
          <c:spPr>
            <a:solidFill>
              <a:srgbClr val="FFB81C"/>
            </a:solidFill>
            <a:ln>
              <a:noFill/>
            </a:ln>
            <a:effectLst/>
          </c:spPr>
          <c:invertIfNegative val="0"/>
          <c:cat>
            <c:strRef>
              <c:f>'Figure 23'!$C$20:$H$20</c:f>
              <c:strCache>
                <c:ptCount val="6"/>
                <c:pt idx="0">
                  <c:v>1 year</c:v>
                </c:pt>
                <c:pt idx="1">
                  <c:v>2 years</c:v>
                </c:pt>
                <c:pt idx="2">
                  <c:v>3 years</c:v>
                </c:pt>
                <c:pt idx="3">
                  <c:v>4 years</c:v>
                </c:pt>
                <c:pt idx="4">
                  <c:v>5 years </c:v>
                </c:pt>
                <c:pt idx="5">
                  <c:v>5+ years</c:v>
                </c:pt>
              </c:strCache>
            </c:strRef>
          </c:cat>
          <c:val>
            <c:numRef>
              <c:f>'Figure 23'!$C$23:$H$23</c:f>
              <c:numCache>
                <c:formatCode>_-* #,##0_-;\-* #,##0_-;_-* "-"??_-;_-@_-</c:formatCode>
                <c:ptCount val="6"/>
                <c:pt idx="0">
                  <c:v>20.689655172413794</c:v>
                </c:pt>
                <c:pt idx="1">
                  <c:v>24.137931034482758</c:v>
                </c:pt>
                <c:pt idx="2">
                  <c:v>10.344827586206897</c:v>
                </c:pt>
                <c:pt idx="3">
                  <c:v>10.344827586206897</c:v>
                </c:pt>
                <c:pt idx="4">
                  <c:v>3.4482758620689653</c:v>
                </c:pt>
                <c:pt idx="5">
                  <c:v>31.03448275862069</c:v>
                </c:pt>
              </c:numCache>
            </c:numRef>
          </c:val>
          <c:extLst>
            <c:ext xmlns:c16="http://schemas.microsoft.com/office/drawing/2014/chart" uri="{C3380CC4-5D6E-409C-BE32-E72D297353CC}">
              <c16:uniqueId val="{00000000-0388-4CFB-A39C-41F6F8AD0637}"/>
            </c:ext>
          </c:extLst>
        </c:ser>
        <c:dLbls>
          <c:showLegendKey val="0"/>
          <c:showVal val="0"/>
          <c:showCatName val="0"/>
          <c:showSerName val="0"/>
          <c:showPercent val="0"/>
          <c:showBubbleSize val="0"/>
        </c:dLbls>
        <c:gapWidth val="219"/>
        <c:axId val="647673992"/>
        <c:axId val="647674648"/>
      </c:barChart>
      <c:dateAx>
        <c:axId val="64767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674648"/>
        <c:crosses val="autoZero"/>
        <c:auto val="0"/>
        <c:lblOffset val="100"/>
        <c:baseTimeUnit val="days"/>
      </c:dateAx>
      <c:valAx>
        <c:axId val="647674648"/>
        <c:scaling>
          <c:orientation val="minMax"/>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r>
                  <a:rPr lang="en-AU" sz="900" b="1">
                    <a:latin typeface="+mn-lt"/>
                  </a:rPr>
                  <a:t>% of Consumers</a:t>
                </a:r>
              </a:p>
            </c:rich>
          </c:tx>
          <c:layout>
            <c:manualLayout>
              <c:xMode val="edge"/>
              <c:yMode val="edge"/>
              <c:x val="0"/>
              <c:y val="0.24930779692142443"/>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en-US"/>
            </a:p>
          </c:txPr>
        </c:title>
        <c:numFmt formatCode="#,##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673992"/>
        <c:crosses val="autoZero"/>
        <c:crossBetween val="between"/>
      </c:valAx>
      <c:spPr>
        <a:solidFill>
          <a:schemeClr val="bg1"/>
        </a:solidFill>
        <a:ln>
          <a:noFill/>
        </a:ln>
        <a:effectLst/>
      </c:spPr>
    </c:plotArea>
    <c:legend>
      <c:legendPos val="b"/>
      <c:layout>
        <c:manualLayout>
          <c:xMode val="edge"/>
          <c:yMode val="edge"/>
          <c:x val="6.5138044958992003E-2"/>
          <c:y val="0.91661374011416885"/>
          <c:w val="0.93320070151048473"/>
          <c:h val="7.018493975381789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prstDash val="solid"/>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359394506866413E-2"/>
          <c:y val="4.0158683207767124E-2"/>
          <c:w val="0.89772893258426967"/>
          <c:h val="0.77966523410992983"/>
        </c:manualLayout>
      </c:layout>
      <c:barChart>
        <c:barDir val="col"/>
        <c:grouping val="clustered"/>
        <c:varyColors val="0"/>
        <c:ser>
          <c:idx val="4"/>
          <c:order val="3"/>
          <c:tx>
            <c:strRef>
              <c:f>'Figure 24'!$B$25</c:f>
              <c:strCache>
                <c:ptCount val="1"/>
                <c:pt idx="0">
                  <c:v>Consumer expected demand - 2023</c:v>
                </c:pt>
              </c:strCache>
            </c:strRef>
          </c:tx>
          <c:spPr>
            <a:solidFill>
              <a:srgbClr val="D0D3D4"/>
            </a:solidFill>
            <a:ln>
              <a:noFill/>
            </a:ln>
            <a:effectLst/>
          </c:spPr>
          <c:invertIfNegative val="0"/>
          <c:cat>
            <c:numRef>
              <c:f>'Figure 24'!$C$20:$L$20</c:f>
              <c:numCache>
                <c:formatCode>General</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'Figure 24'!$C$25:$L$25</c:f>
              <c:numCache>
                <c:formatCode>_-* #,##0_-;\-* #,##0_-;_-* "-"??_-;_-@_-</c:formatCode>
                <c:ptCount val="10"/>
                <c:pt idx="0">
                  <c:v>911.56553033989746</c:v>
                </c:pt>
                <c:pt idx="1">
                  <c:v>909.17986659015003</c:v>
                </c:pt>
                <c:pt idx="2">
                  <c:v>913.84567392594431</c:v>
                </c:pt>
                <c:pt idx="3">
                  <c:v>853.26316167301127</c:v>
                </c:pt>
                <c:pt idx="4">
                  <c:v>864.0737442810962</c:v>
                </c:pt>
                <c:pt idx="5">
                  <c:v>833.97680621570237</c:v>
                </c:pt>
                <c:pt idx="6">
                  <c:v>800.70845731025008</c:v>
                </c:pt>
                <c:pt idx="7">
                  <c:v>754.23953247471377</c:v>
                </c:pt>
                <c:pt idx="8">
                  <c:v>745.7555820807554</c:v>
                </c:pt>
                <c:pt idx="9">
                  <c:v>729.59936679518023</c:v>
                </c:pt>
              </c:numCache>
            </c:numRef>
          </c:val>
          <c:extLst>
            <c:ext xmlns:c16="http://schemas.microsoft.com/office/drawing/2014/chart" uri="{C3380CC4-5D6E-409C-BE32-E72D297353CC}">
              <c16:uniqueId val="{00000000-B14D-4914-9059-548D5ADEC37A}"/>
            </c:ext>
          </c:extLst>
        </c:ser>
        <c:dLbls>
          <c:showLegendKey val="0"/>
          <c:showVal val="0"/>
          <c:showCatName val="0"/>
          <c:showSerName val="0"/>
          <c:showPercent val="0"/>
          <c:showBubbleSize val="0"/>
        </c:dLbls>
        <c:gapWidth val="150"/>
        <c:axId val="636624656"/>
        <c:axId val="636624984"/>
      </c:barChart>
      <c:lineChart>
        <c:grouping val="standard"/>
        <c:varyColors val="0"/>
        <c:ser>
          <c:idx val="1"/>
          <c:order val="0"/>
          <c:tx>
            <c:strRef>
              <c:f>'Figure 24'!$B$21</c:f>
              <c:strCache>
                <c:ptCount val="1"/>
                <c:pt idx="0">
                  <c:v>MCQ- 2021 FIR</c:v>
                </c:pt>
              </c:strCache>
              <c:extLst xmlns:c15="http://schemas.microsoft.com/office/drawing/2012/chart"/>
            </c:strRef>
          </c:tx>
          <c:spPr>
            <a:ln w="28575" cap="rnd">
              <a:solidFill>
                <a:srgbClr val="E56A54"/>
              </a:solidFill>
              <a:round/>
            </a:ln>
            <a:effectLst/>
          </c:spPr>
          <c:marker>
            <c:symbol val="none"/>
          </c:marker>
          <c:cat>
            <c:numRef>
              <c:f>'Figure 24'!$C$20:$L$20</c:f>
              <c:numCache>
                <c:formatCode>General</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'Figure 24'!$C$21:$L$21</c:f>
              <c:numCache>
                <c:formatCode>_-* #,##0_-;\-* #,##0_-;_-* "-"??_-;_-@_-</c:formatCode>
                <c:ptCount val="10"/>
                <c:pt idx="0">
                  <c:v>686.75999999999988</c:v>
                </c:pt>
                <c:pt idx="1">
                  <c:v>606.75999999999988</c:v>
                </c:pt>
                <c:pt idx="2">
                  <c:v>536.66</c:v>
                </c:pt>
                <c:pt idx="3">
                  <c:v>467.65999999999997</c:v>
                </c:pt>
                <c:pt idx="4">
                  <c:v>381.65999999999997</c:v>
                </c:pt>
                <c:pt idx="5">
                  <c:v>310.66000000000003</c:v>
                </c:pt>
                <c:pt idx="6">
                  <c:v>288.66000000000003</c:v>
                </c:pt>
                <c:pt idx="7" formatCode="General">
                  <c:v>270.45000000000005</c:v>
                </c:pt>
              </c:numCache>
            </c:numRef>
          </c:val>
          <c:smooth val="0"/>
          <c:extLst xmlns:c15="http://schemas.microsoft.com/office/drawing/2012/chart">
            <c:ext xmlns:c16="http://schemas.microsoft.com/office/drawing/2014/chart" uri="{C3380CC4-5D6E-409C-BE32-E72D297353CC}">
              <c16:uniqueId val="{00000004-B14D-4914-9059-548D5ADEC37A}"/>
            </c:ext>
          </c:extLst>
        </c:ser>
        <c:ser>
          <c:idx val="2"/>
          <c:order val="1"/>
          <c:tx>
            <c:strRef>
              <c:f>'Figure 24'!$B$22</c:f>
              <c:strCache>
                <c:ptCount val="1"/>
                <c:pt idx="0">
                  <c:v>MCQ- 2022 FIR</c:v>
                </c:pt>
              </c:strCache>
            </c:strRef>
          </c:tx>
          <c:spPr>
            <a:ln w="28575" cap="rnd">
              <a:solidFill>
                <a:srgbClr val="606EB2"/>
              </a:solidFill>
              <a:round/>
            </a:ln>
            <a:effectLst/>
          </c:spPr>
          <c:marker>
            <c:symbol val="none"/>
          </c:marker>
          <c:cat>
            <c:numRef>
              <c:f>'Figure 24'!$C$20:$L$20</c:f>
              <c:numCache>
                <c:formatCode>General</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'Figure 24'!$C$22:$L$22</c:f>
              <c:numCache>
                <c:formatCode>_-* #,##0_-;\-* #,##0_-;_-* "-"??_-;_-@_-</c:formatCode>
                <c:ptCount val="10"/>
                <c:pt idx="0">
                  <c:v>818.8</c:v>
                </c:pt>
                <c:pt idx="1">
                  <c:v>753.6</c:v>
                </c:pt>
                <c:pt idx="2">
                  <c:v>697</c:v>
                </c:pt>
                <c:pt idx="3">
                  <c:v>588.9</c:v>
                </c:pt>
                <c:pt idx="4">
                  <c:v>467.9</c:v>
                </c:pt>
                <c:pt idx="5">
                  <c:v>365.2</c:v>
                </c:pt>
                <c:pt idx="6">
                  <c:v>334.2</c:v>
                </c:pt>
                <c:pt idx="7" formatCode="General">
                  <c:v>316.2</c:v>
                </c:pt>
                <c:pt idx="8">
                  <c:v>282.10000000000002</c:v>
                </c:pt>
              </c:numCache>
            </c:numRef>
          </c:val>
          <c:smooth val="0"/>
          <c:extLst>
            <c:ext xmlns:c16="http://schemas.microsoft.com/office/drawing/2014/chart" uri="{C3380CC4-5D6E-409C-BE32-E72D297353CC}">
              <c16:uniqueId val="{00000002-B14D-4914-9059-548D5ADEC37A}"/>
            </c:ext>
          </c:extLst>
        </c:ser>
        <c:ser>
          <c:idx val="3"/>
          <c:order val="2"/>
          <c:tx>
            <c:strRef>
              <c:f>'Figure 24'!$B$23</c:f>
              <c:strCache>
                <c:ptCount val="1"/>
                <c:pt idx="0">
                  <c:v>MCQ - 2023 FIR</c:v>
                </c:pt>
              </c:strCache>
            </c:strRef>
          </c:tx>
          <c:spPr>
            <a:ln w="28575" cap="rnd">
              <a:solidFill>
                <a:srgbClr val="FFB81C"/>
              </a:solidFill>
              <a:round/>
            </a:ln>
            <a:effectLst/>
          </c:spPr>
          <c:marker>
            <c:symbol val="none"/>
          </c:marker>
          <c:cat>
            <c:numRef>
              <c:f>'Figure 24'!$C$20:$L$20</c:f>
              <c:numCache>
                <c:formatCode>General</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'Figure 24'!$C$23:$L$23</c:f>
              <c:numCache>
                <c:formatCode>_-* #,##0_-;\-* #,##0_-;_-* "-"??_-;_-@_-</c:formatCode>
                <c:ptCount val="10"/>
                <c:pt idx="0">
                  <c:v>1108.44</c:v>
                </c:pt>
                <c:pt idx="1">
                  <c:v>889.6400000000001</c:v>
                </c:pt>
                <c:pt idx="2">
                  <c:v>721.44</c:v>
                </c:pt>
                <c:pt idx="3">
                  <c:v>698.26</c:v>
                </c:pt>
                <c:pt idx="4">
                  <c:v>571.26</c:v>
                </c:pt>
                <c:pt idx="5">
                  <c:v>477.16</c:v>
                </c:pt>
                <c:pt idx="6">
                  <c:v>446.16</c:v>
                </c:pt>
                <c:pt idx="7">
                  <c:v>408.95000000000005</c:v>
                </c:pt>
                <c:pt idx="8">
                  <c:v>365.40999999999997</c:v>
                </c:pt>
                <c:pt idx="9">
                  <c:v>335.40999999999997</c:v>
                </c:pt>
              </c:numCache>
            </c:numRef>
          </c:val>
          <c:smooth val="0"/>
          <c:extLst>
            <c:ext xmlns:c16="http://schemas.microsoft.com/office/drawing/2014/chart" uri="{C3380CC4-5D6E-409C-BE32-E72D297353CC}">
              <c16:uniqueId val="{00000003-B14D-4914-9059-548D5ADEC37A}"/>
            </c:ext>
          </c:extLst>
        </c:ser>
        <c:dLbls>
          <c:showLegendKey val="0"/>
          <c:showVal val="0"/>
          <c:showCatName val="0"/>
          <c:showSerName val="0"/>
          <c:showPercent val="0"/>
          <c:showBubbleSize val="0"/>
        </c:dLbls>
        <c:marker val="1"/>
        <c:smooth val="0"/>
        <c:axId val="636624656"/>
        <c:axId val="636624984"/>
        <c:extLst/>
      </c:lineChart>
      <c:catAx>
        <c:axId val="63662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36624984"/>
        <c:crosses val="autoZero"/>
        <c:auto val="1"/>
        <c:lblAlgn val="ctr"/>
        <c:lblOffset val="100"/>
        <c:noMultiLvlLbl val="0"/>
      </c:catAx>
      <c:valAx>
        <c:axId val="636624984"/>
        <c:scaling>
          <c:orientation val="minMax"/>
          <c:max val="1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AU" sz="900" b="1"/>
                  <a:t>TJ/day</a:t>
                </a:r>
              </a:p>
            </c:rich>
          </c:tx>
          <c:layout>
            <c:manualLayout>
              <c:xMode val="edge"/>
              <c:yMode val="edge"/>
              <c:x val="1.2950970379499124E-2"/>
              <c:y val="0.367458984014958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36624656"/>
        <c:crosses val="autoZero"/>
        <c:crossBetween val="between"/>
        <c:majorUnit val="200"/>
      </c:valAx>
      <c:spPr>
        <a:noFill/>
        <a:ln>
          <a:noFill/>
        </a:ln>
        <a:effectLst/>
      </c:spPr>
    </c:plotArea>
    <c:legend>
      <c:legendPos val="b"/>
      <c:layout>
        <c:manualLayout>
          <c:xMode val="edge"/>
          <c:yMode val="edge"/>
          <c:x val="8.4560916909805217E-2"/>
          <c:y val="0.90468126896164702"/>
          <c:w val="0.90638474824797555"/>
          <c:h val="9.53187310383529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6017617675387"/>
          <c:y val="4.8506944444444443E-2"/>
          <c:w val="0.89050166311167611"/>
          <c:h val="0.76278576388888908"/>
        </c:manualLayout>
      </c:layout>
      <c:barChart>
        <c:barDir val="col"/>
        <c:grouping val="stacked"/>
        <c:varyColors val="0"/>
        <c:ser>
          <c:idx val="0"/>
          <c:order val="0"/>
          <c:tx>
            <c:strRef>
              <c:f>'Figure 25'!$B$21</c:f>
              <c:strCache>
                <c:ptCount val="1"/>
                <c:pt idx="0">
                  <c:v>Consumer expected demand</c:v>
                </c:pt>
              </c:strCache>
            </c:strRef>
          </c:tx>
          <c:spPr>
            <a:solidFill>
              <a:srgbClr val="D0D3D4"/>
            </a:solidFill>
            <a:ln>
              <a:noFill/>
            </a:ln>
            <a:effectLst/>
          </c:spPr>
          <c:invertIfNegative val="0"/>
          <c:cat>
            <c:numRef>
              <c:f>'Figure 25'!$C$20:$L$20</c:f>
              <c:numCache>
                <c:formatCode>General</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'Figure 25'!$C$21:$L$21</c:f>
              <c:numCache>
                <c:formatCode>_-* #,##0_-;\-* #,##0_-;_-* "-"??_-;_-@_-</c:formatCode>
                <c:ptCount val="10"/>
                <c:pt idx="0">
                  <c:v>911.56553033989746</c:v>
                </c:pt>
                <c:pt idx="1">
                  <c:v>909.17986659015003</c:v>
                </c:pt>
                <c:pt idx="2">
                  <c:v>913.84567392594431</c:v>
                </c:pt>
                <c:pt idx="3">
                  <c:v>853.26316167301127</c:v>
                </c:pt>
                <c:pt idx="4">
                  <c:v>864.0737442810962</c:v>
                </c:pt>
                <c:pt idx="5">
                  <c:v>833.97680621570237</c:v>
                </c:pt>
                <c:pt idx="6">
                  <c:v>800.70845731025008</c:v>
                </c:pt>
                <c:pt idx="7">
                  <c:v>754.23953247471377</c:v>
                </c:pt>
                <c:pt idx="8">
                  <c:v>745.7555820807554</c:v>
                </c:pt>
                <c:pt idx="9">
                  <c:v>729.59936679518023</c:v>
                </c:pt>
              </c:numCache>
            </c:numRef>
          </c:val>
          <c:extLst>
            <c:ext xmlns:c16="http://schemas.microsoft.com/office/drawing/2014/chart" uri="{C3380CC4-5D6E-409C-BE32-E72D297353CC}">
              <c16:uniqueId val="{00000000-C396-4B2C-A754-6346A180C7E9}"/>
            </c:ext>
          </c:extLst>
        </c:ser>
        <c:dLbls>
          <c:showLegendKey val="0"/>
          <c:showVal val="0"/>
          <c:showCatName val="0"/>
          <c:showSerName val="0"/>
          <c:showPercent val="0"/>
          <c:showBubbleSize val="0"/>
        </c:dLbls>
        <c:gapWidth val="150"/>
        <c:overlap val="100"/>
        <c:axId val="354810800"/>
        <c:axId val="354808504"/>
      </c:barChart>
      <c:lineChart>
        <c:grouping val="standard"/>
        <c:varyColors val="0"/>
        <c:ser>
          <c:idx val="2"/>
          <c:order val="1"/>
          <c:tx>
            <c:strRef>
              <c:f>'Figure 25'!$B$22</c:f>
              <c:strCache>
                <c:ptCount val="1"/>
                <c:pt idx="0">
                  <c:v>Nameplate capacity</c:v>
                </c:pt>
              </c:strCache>
            </c:strRef>
          </c:tx>
          <c:spPr>
            <a:ln w="28575" cap="rnd">
              <a:solidFill>
                <a:srgbClr val="606EB2"/>
              </a:solidFill>
              <a:prstDash val="dash"/>
              <a:round/>
            </a:ln>
            <a:effectLst/>
          </c:spPr>
          <c:marker>
            <c:symbol val="none"/>
          </c:marker>
          <c:val>
            <c:numRef>
              <c:f>'Figure 25'!$C$22:$L$22</c:f>
              <c:numCache>
                <c:formatCode>_-* #,##0_-;\-* #,##0_-;_-* "-"??_-;_-@_-</c:formatCode>
                <c:ptCount val="10"/>
                <c:pt idx="0">
                  <c:v>1831.14803924323</c:v>
                </c:pt>
                <c:pt idx="1">
                  <c:v>1874.1480392432327</c:v>
                </c:pt>
                <c:pt idx="2">
                  <c:v>2186.1480392432327</c:v>
                </c:pt>
                <c:pt idx="3">
                  <c:v>2186.1480392432327</c:v>
                </c:pt>
                <c:pt idx="4">
                  <c:v>2186.1480392432327</c:v>
                </c:pt>
                <c:pt idx="5">
                  <c:v>2436.1480392432327</c:v>
                </c:pt>
                <c:pt idx="6">
                  <c:v>2436.1480392432327</c:v>
                </c:pt>
                <c:pt idx="7">
                  <c:v>2436.1480392432327</c:v>
                </c:pt>
                <c:pt idx="8">
                  <c:v>2436.1480392432327</c:v>
                </c:pt>
                <c:pt idx="9">
                  <c:v>2436.1480392432327</c:v>
                </c:pt>
              </c:numCache>
            </c:numRef>
          </c:val>
          <c:smooth val="0"/>
          <c:extLst>
            <c:ext xmlns:c16="http://schemas.microsoft.com/office/drawing/2014/chart" uri="{C3380CC4-5D6E-409C-BE32-E72D297353CC}">
              <c16:uniqueId val="{00000002-C396-4B2C-A754-6346A180C7E9}"/>
            </c:ext>
          </c:extLst>
        </c:ser>
        <c:ser>
          <c:idx val="3"/>
          <c:order val="2"/>
          <c:tx>
            <c:strRef>
              <c:f>'Figure 25'!$B$23</c:f>
              <c:strCache>
                <c:ptCount val="1"/>
                <c:pt idx="0">
                  <c:v>Supplier MCQ</c:v>
                </c:pt>
              </c:strCache>
            </c:strRef>
          </c:tx>
          <c:spPr>
            <a:ln w="28575" cap="rnd">
              <a:solidFill>
                <a:srgbClr val="FFB81C"/>
              </a:solidFill>
              <a:round/>
            </a:ln>
            <a:effectLst/>
          </c:spPr>
          <c:marker>
            <c:symbol val="none"/>
          </c:marker>
          <c:val>
            <c:numRef>
              <c:f>'Figure 25'!$C$23:$L$23</c:f>
              <c:numCache>
                <c:formatCode>_-* #,##0_-;\-* #,##0_-;_-* "-"??_-;_-@_-</c:formatCode>
                <c:ptCount val="10"/>
                <c:pt idx="0">
                  <c:v>1108.44</c:v>
                </c:pt>
                <c:pt idx="1">
                  <c:v>889.6400000000001</c:v>
                </c:pt>
                <c:pt idx="2">
                  <c:v>721.44</c:v>
                </c:pt>
                <c:pt idx="3">
                  <c:v>698.26</c:v>
                </c:pt>
                <c:pt idx="4">
                  <c:v>571.26</c:v>
                </c:pt>
                <c:pt idx="5">
                  <c:v>477.16</c:v>
                </c:pt>
                <c:pt idx="6">
                  <c:v>446.16</c:v>
                </c:pt>
                <c:pt idx="7">
                  <c:v>408.95000000000005</c:v>
                </c:pt>
                <c:pt idx="8">
                  <c:v>365.40999999999997</c:v>
                </c:pt>
                <c:pt idx="9">
                  <c:v>335.40999999999997</c:v>
                </c:pt>
              </c:numCache>
            </c:numRef>
          </c:val>
          <c:smooth val="0"/>
          <c:extLst>
            <c:ext xmlns:c16="http://schemas.microsoft.com/office/drawing/2014/chart" uri="{C3380CC4-5D6E-409C-BE32-E72D297353CC}">
              <c16:uniqueId val="{00000003-C396-4B2C-A754-6346A180C7E9}"/>
            </c:ext>
          </c:extLst>
        </c:ser>
        <c:dLbls>
          <c:showLegendKey val="0"/>
          <c:showVal val="0"/>
          <c:showCatName val="0"/>
          <c:showSerName val="0"/>
          <c:showPercent val="0"/>
          <c:showBubbleSize val="0"/>
        </c:dLbls>
        <c:marker val="1"/>
        <c:smooth val="0"/>
        <c:axId val="354810800"/>
        <c:axId val="354808504"/>
      </c:lineChart>
      <c:catAx>
        <c:axId val="35481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4808504"/>
        <c:crossesAt val="0"/>
        <c:auto val="1"/>
        <c:lblAlgn val="ctr"/>
        <c:lblOffset val="100"/>
        <c:noMultiLvlLbl val="0"/>
      </c:catAx>
      <c:valAx>
        <c:axId val="354808504"/>
        <c:scaling>
          <c:orientation val="minMax"/>
          <c:max val="2500"/>
          <c:min val="0"/>
        </c:scaling>
        <c:delete val="0"/>
        <c:axPos val="l"/>
        <c:majorGridlines>
          <c:spPr>
            <a:ln w="6350"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Segoe UI Semibold" panose="020B0702040204020203" pitchFamily="34" charset="0"/>
                    <a:ea typeface="+mn-ea"/>
                    <a:cs typeface="Segoe UI Semibold" panose="020B0702040204020203" pitchFamily="34" charset="0"/>
                  </a:defRPr>
                </a:pPr>
                <a:r>
                  <a:rPr lang="en-AU" b="0">
                    <a:latin typeface="Segoe UI Semibold" panose="020B0702040204020203" pitchFamily="34" charset="0"/>
                    <a:cs typeface="Segoe UI Semibold" panose="020B0702040204020203" pitchFamily="34" charset="0"/>
                  </a:rPr>
                  <a:t>TJ/day</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Segoe UI Semibold" panose="020B0702040204020203" pitchFamily="34" charset="0"/>
                  <a:ea typeface="+mn-ea"/>
                  <a:cs typeface="Segoe UI Semibold" panose="020B0702040204020203"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4810800"/>
        <c:crosses val="autoZero"/>
        <c:crossBetween val="between"/>
        <c:majorUnit val="500"/>
      </c:valAx>
      <c:spPr>
        <a:noFill/>
        <a:ln>
          <a:noFill/>
        </a:ln>
        <a:effectLst/>
      </c:spPr>
    </c:plotArea>
    <c:legend>
      <c:legendPos val="b"/>
      <c:layout>
        <c:manualLayout>
          <c:xMode val="edge"/>
          <c:yMode val="edge"/>
          <c:x val="7.2589345946725822E-2"/>
          <c:y val="0.91111736111111108"/>
          <c:w val="0.92513649993955871"/>
          <c:h val="8.089687499999999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7110291945596687E-2"/>
          <c:y val="3.6503749586762481E-2"/>
          <c:w val="0.85501208638960191"/>
          <c:h val="0.79681172028604719"/>
        </c:manualLayout>
      </c:layout>
      <c:lineChart>
        <c:grouping val="standard"/>
        <c:varyColors val="0"/>
        <c:ser>
          <c:idx val="0"/>
          <c:order val="0"/>
          <c:tx>
            <c:strRef>
              <c:f>'Figure 27'!$D$22</c:f>
              <c:strCache>
                <c:ptCount val="1"/>
                <c:pt idx="0">
                  <c:v>Weighted average domestic gas contract prices (LHS)</c:v>
                </c:pt>
              </c:strCache>
            </c:strRef>
          </c:tx>
          <c:spPr>
            <a:ln w="28575" cap="rnd">
              <a:solidFill>
                <a:srgbClr val="606EB2"/>
              </a:solidFill>
              <a:round/>
            </a:ln>
            <a:effectLst/>
          </c:spPr>
          <c:marker>
            <c:symbol val="none"/>
          </c:marker>
          <c:cat>
            <c:numRef>
              <c:f>'Figure 27'!$B$23:$B$60</c:f>
              <c:numCache>
                <c:formatCode>General</c:formatCode>
                <c:ptCount val="38"/>
                <c:pt idx="0">
                  <c:v>2014</c:v>
                </c:pt>
                <c:pt idx="4">
                  <c:v>2015</c:v>
                </c:pt>
                <c:pt idx="8">
                  <c:v>2016</c:v>
                </c:pt>
                <c:pt idx="12">
                  <c:v>2017</c:v>
                </c:pt>
                <c:pt idx="16">
                  <c:v>2018</c:v>
                </c:pt>
                <c:pt idx="20">
                  <c:v>2019</c:v>
                </c:pt>
                <c:pt idx="24">
                  <c:v>2020</c:v>
                </c:pt>
                <c:pt idx="28">
                  <c:v>2021</c:v>
                </c:pt>
                <c:pt idx="32">
                  <c:v>2022</c:v>
                </c:pt>
                <c:pt idx="36">
                  <c:v>2023</c:v>
                </c:pt>
              </c:numCache>
            </c:numRef>
          </c:cat>
          <c:val>
            <c:numRef>
              <c:f>'Figure 27'!$D$23:$D$60</c:f>
              <c:numCache>
                <c:formatCode>_(* #,##0.00_);_(* \(#,##0.00\);_(* "-"??_);_(@_)</c:formatCode>
                <c:ptCount val="38"/>
                <c:pt idx="0">
                  <c:v>4.7392504448316117</c:v>
                </c:pt>
                <c:pt idx="1">
                  <c:v>5.0433378308814776</c:v>
                </c:pt>
                <c:pt idx="2">
                  <c:v>4.8887781628142477</c:v>
                </c:pt>
                <c:pt idx="3">
                  <c:v>4.8480040103555151</c:v>
                </c:pt>
                <c:pt idx="4">
                  <c:v>4.8461122505566507</c:v>
                </c:pt>
                <c:pt idx="5">
                  <c:v>4.8089078565611905</c:v>
                </c:pt>
                <c:pt idx="6">
                  <c:v>4.9058702326383257</c:v>
                </c:pt>
                <c:pt idx="7">
                  <c:v>4.9922471050309447</c:v>
                </c:pt>
                <c:pt idx="8">
                  <c:v>4.7962849976450572</c:v>
                </c:pt>
                <c:pt idx="9">
                  <c:v>4.9882530946104087</c:v>
                </c:pt>
                <c:pt idx="10">
                  <c:v>5.1201845581818892</c:v>
                </c:pt>
                <c:pt idx="11">
                  <c:v>5.0110003721964036</c:v>
                </c:pt>
                <c:pt idx="12">
                  <c:v>4.881795587208539</c:v>
                </c:pt>
                <c:pt idx="13">
                  <c:v>4.8539386926407211</c:v>
                </c:pt>
                <c:pt idx="14">
                  <c:v>4.7743778602867373</c:v>
                </c:pt>
                <c:pt idx="15">
                  <c:v>4.1318142396629609</c:v>
                </c:pt>
                <c:pt idx="16">
                  <c:v>4.1019880939561659</c:v>
                </c:pt>
                <c:pt idx="17">
                  <c:v>4.1110339992410294</c:v>
                </c:pt>
                <c:pt idx="18">
                  <c:v>4.202881094872188</c:v>
                </c:pt>
                <c:pt idx="19">
                  <c:v>3.484938028399605</c:v>
                </c:pt>
                <c:pt idx="20">
                  <c:v>3.4614741875607757</c:v>
                </c:pt>
                <c:pt idx="21">
                  <c:v>3.3878284935284961</c:v>
                </c:pt>
                <c:pt idx="22">
                  <c:v>3.6244242673681462</c:v>
                </c:pt>
                <c:pt idx="23">
                  <c:v>3.5179169411148616</c:v>
                </c:pt>
                <c:pt idx="24">
                  <c:v>3.6234776881109747</c:v>
                </c:pt>
                <c:pt idx="25">
                  <c:v>3.5588079664023371</c:v>
                </c:pt>
                <c:pt idx="26">
                  <c:v>2.8655108097006736</c:v>
                </c:pt>
                <c:pt idx="27">
                  <c:v>4.3576531747173455</c:v>
                </c:pt>
                <c:pt idx="28">
                  <c:v>4.7188855471186928</c:v>
                </c:pt>
                <c:pt idx="29">
                  <c:v>4.9788487741406335</c:v>
                </c:pt>
                <c:pt idx="30">
                  <c:v>5.4408106794633175</c:v>
                </c:pt>
                <c:pt idx="31">
                  <c:v>5.3548558853034658</c:v>
                </c:pt>
                <c:pt idx="32">
                  <c:v>5.4454401060064015</c:v>
                </c:pt>
                <c:pt idx="33">
                  <c:v>5.2529156182545051</c:v>
                </c:pt>
                <c:pt idx="34">
                  <c:v>5.0809014271709643</c:v>
                </c:pt>
                <c:pt idx="35">
                  <c:v>6.0688107089564918</c:v>
                </c:pt>
                <c:pt idx="36">
                  <c:v>7.3466723482366065</c:v>
                </c:pt>
                <c:pt idx="37">
                  <c:v>6.6462925609521823</c:v>
                </c:pt>
              </c:numCache>
            </c:numRef>
          </c:val>
          <c:smooth val="0"/>
          <c:extLst>
            <c:ext xmlns:c16="http://schemas.microsoft.com/office/drawing/2014/chart" uri="{C3380CC4-5D6E-409C-BE32-E72D297353CC}">
              <c16:uniqueId val="{00000000-A892-4301-893A-AD12972FFB9A}"/>
            </c:ext>
          </c:extLst>
        </c:ser>
        <c:dLbls>
          <c:showLegendKey val="0"/>
          <c:showVal val="0"/>
          <c:showCatName val="0"/>
          <c:showSerName val="0"/>
          <c:showPercent val="0"/>
          <c:showBubbleSize val="0"/>
        </c:dLbls>
        <c:marker val="1"/>
        <c:smooth val="0"/>
        <c:axId val="513478864"/>
        <c:axId val="513484112"/>
      </c:lineChart>
      <c:lineChart>
        <c:grouping val="standard"/>
        <c:varyColors val="0"/>
        <c:ser>
          <c:idx val="1"/>
          <c:order val="1"/>
          <c:tx>
            <c:strRef>
              <c:f>'Figure 27'!$E$22</c:f>
              <c:strCache>
                <c:ptCount val="1"/>
                <c:pt idx="0">
                  <c:v>ABS PPI gas extraction (RHS)</c:v>
                </c:pt>
              </c:strCache>
            </c:strRef>
          </c:tx>
          <c:spPr>
            <a:ln w="28575" cap="rnd">
              <a:solidFill>
                <a:srgbClr val="E56A54"/>
              </a:solidFill>
              <a:round/>
            </a:ln>
            <a:effectLst/>
          </c:spPr>
          <c:marker>
            <c:symbol val="none"/>
          </c:marker>
          <c:cat>
            <c:numRef>
              <c:f>'Figure 27'!$B$23:$B$56</c:f>
              <c:numCache>
                <c:formatCode>General</c:formatCode>
                <c:ptCount val="34"/>
                <c:pt idx="0">
                  <c:v>2014</c:v>
                </c:pt>
                <c:pt idx="4">
                  <c:v>2015</c:v>
                </c:pt>
                <c:pt idx="8">
                  <c:v>2016</c:v>
                </c:pt>
                <c:pt idx="12">
                  <c:v>2017</c:v>
                </c:pt>
                <c:pt idx="16">
                  <c:v>2018</c:v>
                </c:pt>
                <c:pt idx="20">
                  <c:v>2019</c:v>
                </c:pt>
                <c:pt idx="24">
                  <c:v>2020</c:v>
                </c:pt>
                <c:pt idx="28">
                  <c:v>2021</c:v>
                </c:pt>
                <c:pt idx="32">
                  <c:v>2022</c:v>
                </c:pt>
              </c:numCache>
            </c:numRef>
          </c:cat>
          <c:val>
            <c:numRef>
              <c:f>'Figure 27'!$E$23:$E$60</c:f>
              <c:numCache>
                <c:formatCode>_(* #,##0.00_);_(* \(#,##0.00\);_(* "-"??_);_(@_)</c:formatCode>
                <c:ptCount val="38"/>
                <c:pt idx="6">
                  <c:v>101.4</c:v>
                </c:pt>
                <c:pt idx="7">
                  <c:v>100.8</c:v>
                </c:pt>
                <c:pt idx="8">
                  <c:v>100.8</c:v>
                </c:pt>
                <c:pt idx="9">
                  <c:v>97</c:v>
                </c:pt>
                <c:pt idx="10">
                  <c:v>94.1</c:v>
                </c:pt>
                <c:pt idx="11">
                  <c:v>89.1</c:v>
                </c:pt>
                <c:pt idx="12">
                  <c:v>82</c:v>
                </c:pt>
                <c:pt idx="13">
                  <c:v>84.7</c:v>
                </c:pt>
                <c:pt idx="14">
                  <c:v>86.3</c:v>
                </c:pt>
                <c:pt idx="15">
                  <c:v>79.5</c:v>
                </c:pt>
                <c:pt idx="16">
                  <c:v>81.599999999999994</c:v>
                </c:pt>
                <c:pt idx="17">
                  <c:v>75.7</c:v>
                </c:pt>
                <c:pt idx="18">
                  <c:v>79.099999999999994</c:v>
                </c:pt>
                <c:pt idx="19">
                  <c:v>77.3</c:v>
                </c:pt>
                <c:pt idx="20">
                  <c:v>76.2</c:v>
                </c:pt>
                <c:pt idx="21">
                  <c:v>77.599999999999994</c:v>
                </c:pt>
                <c:pt idx="22">
                  <c:v>79.099999999999994</c:v>
                </c:pt>
                <c:pt idx="23">
                  <c:v>77.7</c:v>
                </c:pt>
                <c:pt idx="24">
                  <c:v>78.2</c:v>
                </c:pt>
                <c:pt idx="25">
                  <c:v>80.099999999999994</c:v>
                </c:pt>
                <c:pt idx="26">
                  <c:v>72.7</c:v>
                </c:pt>
                <c:pt idx="27">
                  <c:v>73.5</c:v>
                </c:pt>
                <c:pt idx="28">
                  <c:v>73.7</c:v>
                </c:pt>
                <c:pt idx="29">
                  <c:v>74.3</c:v>
                </c:pt>
                <c:pt idx="30">
                  <c:v>77.8</c:v>
                </c:pt>
                <c:pt idx="31">
                  <c:v>75.5</c:v>
                </c:pt>
                <c:pt idx="32">
                  <c:v>75.8</c:v>
                </c:pt>
                <c:pt idx="33">
                  <c:v>78</c:v>
                </c:pt>
                <c:pt idx="34">
                  <c:v>79.900000000000006</c:v>
                </c:pt>
                <c:pt idx="35">
                  <c:v>84.4</c:v>
                </c:pt>
                <c:pt idx="36">
                  <c:v>77.3</c:v>
                </c:pt>
                <c:pt idx="37">
                  <c:v>78.3</c:v>
                </c:pt>
              </c:numCache>
            </c:numRef>
          </c:val>
          <c:smooth val="0"/>
          <c:extLst>
            <c:ext xmlns:c16="http://schemas.microsoft.com/office/drawing/2014/chart" uri="{C3380CC4-5D6E-409C-BE32-E72D297353CC}">
              <c16:uniqueId val="{00000001-A892-4301-893A-AD12972FFB9A}"/>
            </c:ext>
          </c:extLst>
        </c:ser>
        <c:dLbls>
          <c:showLegendKey val="0"/>
          <c:showVal val="0"/>
          <c:showCatName val="0"/>
          <c:showSerName val="0"/>
          <c:showPercent val="0"/>
          <c:showBubbleSize val="0"/>
        </c:dLbls>
        <c:marker val="1"/>
        <c:smooth val="0"/>
        <c:axId val="455259864"/>
        <c:axId val="455267080"/>
      </c:lineChart>
      <c:catAx>
        <c:axId val="513478864"/>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13484112"/>
        <c:crosses val="autoZero"/>
        <c:auto val="1"/>
        <c:lblAlgn val="ctr"/>
        <c:lblOffset val="100"/>
        <c:noMultiLvlLbl val="0"/>
      </c:catAx>
      <c:valAx>
        <c:axId val="513484112"/>
        <c:scaling>
          <c:orientation val="minMax"/>
        </c:scaling>
        <c:delete val="0"/>
        <c:axPos val="l"/>
        <c:majorGridlines>
          <c:spPr>
            <a:ln w="6350"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r>
                  <a:rPr lang="en-AU"/>
                  <a:t>Gas</a:t>
                </a:r>
                <a:r>
                  <a:rPr lang="en-AU" baseline="0"/>
                  <a:t> price ($/GJ, nominal)</a:t>
                </a:r>
                <a:endParaRPr lang="en-AU"/>
              </a:p>
            </c:rich>
          </c:tx>
          <c:layout>
            <c:manualLayout>
              <c:xMode val="edge"/>
              <c:yMode val="edge"/>
              <c:x val="6.3643882646691637E-3"/>
              <c:y val="0.12520955843304785"/>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13478864"/>
        <c:crosses val="autoZero"/>
        <c:crossBetween val="between"/>
      </c:valAx>
      <c:valAx>
        <c:axId val="455267080"/>
        <c:scaling>
          <c:orientation val="minMax"/>
        </c:scaling>
        <c:delete val="0"/>
        <c:axPos val="r"/>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Segoe UI Semilight (Body)"/>
                    <a:ea typeface="+mn-ea"/>
                    <a:cs typeface="+mn-cs"/>
                  </a:defRPr>
                </a:pPr>
                <a:r>
                  <a:rPr lang="en-AU" b="1">
                    <a:solidFill>
                      <a:schemeClr val="tx1"/>
                    </a:solidFill>
                    <a:latin typeface="+mn-lt"/>
                  </a:rPr>
                  <a:t>ABS PPI</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Segoe UI Semilight (Body)"/>
                  <a:ea typeface="+mn-ea"/>
                  <a:cs typeface="+mn-cs"/>
                </a:defRPr>
              </a:pPr>
              <a:endParaRPr lang="en-US"/>
            </a:p>
          </c:txPr>
        </c:title>
        <c:numFmt formatCode="General"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5259864"/>
        <c:crosses val="max"/>
        <c:crossBetween val="between"/>
      </c:valAx>
      <c:catAx>
        <c:axId val="455259864"/>
        <c:scaling>
          <c:orientation val="minMax"/>
        </c:scaling>
        <c:delete val="1"/>
        <c:axPos val="b"/>
        <c:numFmt formatCode="General" sourceLinked="1"/>
        <c:majorTickMark val="out"/>
        <c:minorTickMark val="none"/>
        <c:tickLblPos val="nextTo"/>
        <c:crossAx val="455267080"/>
        <c:crosses val="autoZero"/>
        <c:auto val="1"/>
        <c:lblAlgn val="ctr"/>
        <c:lblOffset val="100"/>
        <c:noMultiLvlLbl val="0"/>
      </c:catAx>
      <c:spPr>
        <a:noFill/>
        <a:ln>
          <a:noFill/>
        </a:ln>
        <a:effectLst/>
      </c:spPr>
    </c:plotArea>
    <c:legend>
      <c:legendPos val="r"/>
      <c:layout>
        <c:manualLayout>
          <c:xMode val="edge"/>
          <c:yMode val="edge"/>
          <c:x val="4.9629057428214732E-2"/>
          <c:y val="0.92932500000000018"/>
          <c:w val="0.89513061797752813"/>
          <c:h val="6.93020833333333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latin typeface="Segoe UI Semilight (Body)"/>
        </a:defRPr>
      </a:pPr>
      <a:endParaRPr lang="en-US"/>
    </a:p>
  </c:txPr>
  <c:printSettings>
    <c:headerFooter/>
    <c:pageMargins b="0.75" l="0.7" r="0.7" t="0.75" header="0.3" footer="0.3"/>
    <c:pageSetup/>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502509645234369E-2"/>
          <c:y val="3.6503712560830813E-2"/>
          <c:w val="0.93149749035476559"/>
          <c:h val="0.79759820149685545"/>
        </c:manualLayout>
      </c:layout>
      <c:lineChart>
        <c:grouping val="standard"/>
        <c:varyColors val="0"/>
        <c:ser>
          <c:idx val="0"/>
          <c:order val="0"/>
          <c:tx>
            <c:strRef>
              <c:f>'Figure 28'!$C$23</c:f>
              <c:strCache>
                <c:ptCount val="1"/>
                <c:pt idx="0">
                  <c:v>WA spot gas prices</c:v>
                </c:pt>
              </c:strCache>
            </c:strRef>
          </c:tx>
          <c:spPr>
            <a:ln w="28575" cap="rnd">
              <a:solidFill>
                <a:srgbClr val="E56A54"/>
              </a:solidFill>
              <a:round/>
            </a:ln>
            <a:effectLst/>
          </c:spPr>
          <c:marker>
            <c:symbol val="none"/>
          </c:marker>
          <c:cat>
            <c:numRef>
              <c:f>'Figure 28'!$B$24:$B$128</c:f>
              <c:numCache>
                <c:formatCode>mmm\-yy</c:formatCode>
                <c:ptCount val="10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pt idx="86">
                  <c:v>44621</c:v>
                </c:pt>
                <c:pt idx="87">
                  <c:v>44652</c:v>
                </c:pt>
                <c:pt idx="88">
                  <c:v>44682</c:v>
                </c:pt>
                <c:pt idx="89">
                  <c:v>44713</c:v>
                </c:pt>
                <c:pt idx="90">
                  <c:v>44743</c:v>
                </c:pt>
                <c:pt idx="91">
                  <c:v>44774</c:v>
                </c:pt>
                <c:pt idx="92">
                  <c:v>44805</c:v>
                </c:pt>
                <c:pt idx="93">
                  <c:v>44835</c:v>
                </c:pt>
                <c:pt idx="94">
                  <c:v>44866</c:v>
                </c:pt>
                <c:pt idx="95">
                  <c:v>44896</c:v>
                </c:pt>
                <c:pt idx="96">
                  <c:v>44927</c:v>
                </c:pt>
                <c:pt idx="97">
                  <c:v>44958</c:v>
                </c:pt>
                <c:pt idx="98">
                  <c:v>44986</c:v>
                </c:pt>
                <c:pt idx="99">
                  <c:v>45017</c:v>
                </c:pt>
                <c:pt idx="100">
                  <c:v>45047</c:v>
                </c:pt>
                <c:pt idx="101">
                  <c:v>45078</c:v>
                </c:pt>
                <c:pt idx="102">
                  <c:v>45108</c:v>
                </c:pt>
                <c:pt idx="103">
                  <c:v>45139</c:v>
                </c:pt>
                <c:pt idx="104">
                  <c:v>45170</c:v>
                </c:pt>
              </c:numCache>
            </c:numRef>
          </c:cat>
          <c:val>
            <c:numRef>
              <c:f>'Figure 28'!$C$24:$C$128</c:f>
              <c:numCache>
                <c:formatCode>_(* #,##0.00_);_(* \(#,##0.00\);_(* "-"??_);_(@_)</c:formatCode>
                <c:ptCount val="105"/>
                <c:pt idx="0">
                  <c:v>3.63</c:v>
                </c:pt>
                <c:pt idx="1">
                  <c:v>3.41</c:v>
                </c:pt>
                <c:pt idx="2">
                  <c:v>3.74</c:v>
                </c:pt>
                <c:pt idx="3">
                  <c:v>3.66</c:v>
                </c:pt>
                <c:pt idx="4">
                  <c:v>4.05</c:v>
                </c:pt>
                <c:pt idx="5">
                  <c:v>3.19</c:v>
                </c:pt>
                <c:pt idx="6">
                  <c:v>3.37</c:v>
                </c:pt>
                <c:pt idx="7">
                  <c:v>3.44</c:v>
                </c:pt>
                <c:pt idx="8">
                  <c:v>3.28</c:v>
                </c:pt>
                <c:pt idx="9">
                  <c:v>3.27</c:v>
                </c:pt>
                <c:pt idx="10">
                  <c:v>3.69</c:v>
                </c:pt>
                <c:pt idx="11">
                  <c:v>3.85</c:v>
                </c:pt>
                <c:pt idx="12">
                  <c:v>3.79</c:v>
                </c:pt>
                <c:pt idx="13">
                  <c:v>3.72</c:v>
                </c:pt>
                <c:pt idx="14">
                  <c:v>3.78</c:v>
                </c:pt>
                <c:pt idx="15">
                  <c:v>3.86</c:v>
                </c:pt>
                <c:pt idx="16">
                  <c:v>3.93</c:v>
                </c:pt>
                <c:pt idx="17">
                  <c:v>4.05</c:v>
                </c:pt>
                <c:pt idx="18">
                  <c:v>4.2699999999999996</c:v>
                </c:pt>
                <c:pt idx="19">
                  <c:v>4.17</c:v>
                </c:pt>
                <c:pt idx="20">
                  <c:v>4.1900000000000004</c:v>
                </c:pt>
                <c:pt idx="21">
                  <c:v>4.93</c:v>
                </c:pt>
                <c:pt idx="22">
                  <c:v>4.34</c:v>
                </c:pt>
                <c:pt idx="23">
                  <c:v>4.3</c:v>
                </c:pt>
                <c:pt idx="24">
                  <c:v>4.54</c:v>
                </c:pt>
                <c:pt idx="25">
                  <c:v>4.4400000000000004</c:v>
                </c:pt>
                <c:pt idx="26">
                  <c:v>4.4000000000000004</c:v>
                </c:pt>
                <c:pt idx="27">
                  <c:v>4.38</c:v>
                </c:pt>
                <c:pt idx="28">
                  <c:v>4.32</c:v>
                </c:pt>
                <c:pt idx="29">
                  <c:v>4.3</c:v>
                </c:pt>
                <c:pt idx="30">
                  <c:v>4.2699999999999996</c:v>
                </c:pt>
                <c:pt idx="31">
                  <c:v>4.25</c:v>
                </c:pt>
                <c:pt idx="32">
                  <c:v>4.2</c:v>
                </c:pt>
                <c:pt idx="33">
                  <c:v>4.1100000000000003</c:v>
                </c:pt>
                <c:pt idx="34">
                  <c:v>4</c:v>
                </c:pt>
                <c:pt idx="35">
                  <c:v>3.88</c:v>
                </c:pt>
                <c:pt idx="36">
                  <c:v>3.87</c:v>
                </c:pt>
                <c:pt idx="37">
                  <c:v>3.71</c:v>
                </c:pt>
                <c:pt idx="38">
                  <c:v>3.67</c:v>
                </c:pt>
                <c:pt idx="39">
                  <c:v>3.65</c:v>
                </c:pt>
                <c:pt idx="40">
                  <c:v>3.63</c:v>
                </c:pt>
                <c:pt idx="41">
                  <c:v>3.6</c:v>
                </c:pt>
                <c:pt idx="42">
                  <c:v>3.54</c:v>
                </c:pt>
                <c:pt idx="43">
                  <c:v>3.47</c:v>
                </c:pt>
                <c:pt idx="44">
                  <c:v>3.42</c:v>
                </c:pt>
                <c:pt idx="45">
                  <c:v>3.41</c:v>
                </c:pt>
                <c:pt idx="46">
                  <c:v>3.41</c:v>
                </c:pt>
                <c:pt idx="47">
                  <c:v>3.4</c:v>
                </c:pt>
                <c:pt idx="48">
                  <c:v>3.39</c:v>
                </c:pt>
                <c:pt idx="49">
                  <c:v>3.27</c:v>
                </c:pt>
                <c:pt idx="50">
                  <c:v>3.2</c:v>
                </c:pt>
                <c:pt idx="51">
                  <c:v>3.16</c:v>
                </c:pt>
                <c:pt idx="52">
                  <c:v>3.19</c:v>
                </c:pt>
                <c:pt idx="53">
                  <c:v>3.17</c:v>
                </c:pt>
                <c:pt idx="54">
                  <c:v>2.94</c:v>
                </c:pt>
                <c:pt idx="55">
                  <c:v>2.81</c:v>
                </c:pt>
                <c:pt idx="56">
                  <c:v>2.73</c:v>
                </c:pt>
                <c:pt idx="57">
                  <c:v>2.72</c:v>
                </c:pt>
                <c:pt idx="58">
                  <c:v>2.57</c:v>
                </c:pt>
                <c:pt idx="59">
                  <c:v>2.5099999999999998</c:v>
                </c:pt>
                <c:pt idx="60">
                  <c:v>2.4300000000000002</c:v>
                </c:pt>
                <c:pt idx="61">
                  <c:v>2.23</c:v>
                </c:pt>
                <c:pt idx="62">
                  <c:v>2.16</c:v>
                </c:pt>
                <c:pt idx="63">
                  <c:v>2.16</c:v>
                </c:pt>
                <c:pt idx="64">
                  <c:v>2.13</c:v>
                </c:pt>
                <c:pt idx="65">
                  <c:v>2.23</c:v>
                </c:pt>
                <c:pt idx="66">
                  <c:v>2.83</c:v>
                </c:pt>
                <c:pt idx="67">
                  <c:v>2.83</c:v>
                </c:pt>
                <c:pt idx="68">
                  <c:v>2.83</c:v>
                </c:pt>
                <c:pt idx="69">
                  <c:v>2.85</c:v>
                </c:pt>
                <c:pt idx="70">
                  <c:v>3.38</c:v>
                </c:pt>
                <c:pt idx="71">
                  <c:v>3.75</c:v>
                </c:pt>
                <c:pt idx="72">
                  <c:v>3.94</c:v>
                </c:pt>
                <c:pt idx="73">
                  <c:v>4.55</c:v>
                </c:pt>
                <c:pt idx="74">
                  <c:v>4.53</c:v>
                </c:pt>
                <c:pt idx="75">
                  <c:v>4.53</c:v>
                </c:pt>
                <c:pt idx="76">
                  <c:v>4.6399999999999997</c:v>
                </c:pt>
                <c:pt idx="77">
                  <c:v>4.8499999999999996</c:v>
                </c:pt>
                <c:pt idx="78">
                  <c:v>5.14</c:v>
                </c:pt>
                <c:pt idx="79">
                  <c:v>5.01</c:v>
                </c:pt>
                <c:pt idx="80">
                  <c:v>5.25</c:v>
                </c:pt>
                <c:pt idx="81">
                  <c:v>5.27</c:v>
                </c:pt>
                <c:pt idx="82">
                  <c:v>5.23</c:v>
                </c:pt>
                <c:pt idx="83">
                  <c:v>5.17</c:v>
                </c:pt>
                <c:pt idx="84">
                  <c:v>5.5</c:v>
                </c:pt>
                <c:pt idx="85">
                  <c:v>5.5</c:v>
                </c:pt>
                <c:pt idx="86">
                  <c:v>5.5</c:v>
                </c:pt>
                <c:pt idx="87">
                  <c:v>5.54</c:v>
                </c:pt>
                <c:pt idx="88">
                  <c:v>5.52</c:v>
                </c:pt>
                <c:pt idx="89">
                  <c:v>5.56</c:v>
                </c:pt>
                <c:pt idx="90">
                  <c:v>5.54</c:v>
                </c:pt>
                <c:pt idx="91">
                  <c:v>5.62</c:v>
                </c:pt>
                <c:pt idx="92">
                  <c:v>5.82</c:v>
                </c:pt>
                <c:pt idx="93">
                  <c:v>5.86</c:v>
                </c:pt>
                <c:pt idx="94">
                  <c:v>6.1</c:v>
                </c:pt>
                <c:pt idx="95">
                  <c:v>6.91</c:v>
                </c:pt>
                <c:pt idx="96">
                  <c:v>7.06</c:v>
                </c:pt>
                <c:pt idx="97">
                  <c:v>8.11</c:v>
                </c:pt>
                <c:pt idx="98">
                  <c:v>8.1999999999999993</c:v>
                </c:pt>
                <c:pt idx="99">
                  <c:v>8.61</c:v>
                </c:pt>
                <c:pt idx="100">
                  <c:v>8.9</c:v>
                </c:pt>
                <c:pt idx="101">
                  <c:v>10.02</c:v>
                </c:pt>
                <c:pt idx="102">
                  <c:v>9.6</c:v>
                </c:pt>
                <c:pt idx="103">
                  <c:v>9.58</c:v>
                </c:pt>
                <c:pt idx="104">
                  <c:v>9.64</c:v>
                </c:pt>
              </c:numCache>
            </c:numRef>
          </c:val>
          <c:smooth val="0"/>
          <c:extLst>
            <c:ext xmlns:c16="http://schemas.microsoft.com/office/drawing/2014/chart" uri="{C3380CC4-5D6E-409C-BE32-E72D297353CC}">
              <c16:uniqueId val="{00000000-AEB3-46DE-87B2-C361E2FF74EF}"/>
            </c:ext>
          </c:extLst>
        </c:ser>
        <c:ser>
          <c:idx val="1"/>
          <c:order val="1"/>
          <c:tx>
            <c:strRef>
              <c:f>'Figure 28'!$D$23</c:f>
              <c:strCache>
                <c:ptCount val="1"/>
                <c:pt idx="0">
                  <c:v>Weighted average domestic gas contract prices</c:v>
                </c:pt>
              </c:strCache>
            </c:strRef>
          </c:tx>
          <c:spPr>
            <a:ln w="28575" cap="rnd">
              <a:solidFill>
                <a:srgbClr val="606EB2"/>
              </a:solidFill>
              <a:round/>
            </a:ln>
            <a:effectLst/>
          </c:spPr>
          <c:marker>
            <c:symbol val="none"/>
          </c:marker>
          <c:cat>
            <c:numRef>
              <c:f>'Figure 28'!$B$24:$B$128</c:f>
              <c:numCache>
                <c:formatCode>mmm\-yy</c:formatCode>
                <c:ptCount val="105"/>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pt idx="86">
                  <c:v>44621</c:v>
                </c:pt>
                <c:pt idx="87">
                  <c:v>44652</c:v>
                </c:pt>
                <c:pt idx="88">
                  <c:v>44682</c:v>
                </c:pt>
                <c:pt idx="89">
                  <c:v>44713</c:v>
                </c:pt>
                <c:pt idx="90">
                  <c:v>44743</c:v>
                </c:pt>
                <c:pt idx="91">
                  <c:v>44774</c:v>
                </c:pt>
                <c:pt idx="92">
                  <c:v>44805</c:v>
                </c:pt>
                <c:pt idx="93">
                  <c:v>44835</c:v>
                </c:pt>
                <c:pt idx="94">
                  <c:v>44866</c:v>
                </c:pt>
                <c:pt idx="95">
                  <c:v>44896</c:v>
                </c:pt>
                <c:pt idx="96">
                  <c:v>44927</c:v>
                </c:pt>
                <c:pt idx="97">
                  <c:v>44958</c:v>
                </c:pt>
                <c:pt idx="98">
                  <c:v>44986</c:v>
                </c:pt>
                <c:pt idx="99">
                  <c:v>45017</c:v>
                </c:pt>
                <c:pt idx="100">
                  <c:v>45047</c:v>
                </c:pt>
                <c:pt idx="101">
                  <c:v>45078</c:v>
                </c:pt>
                <c:pt idx="102">
                  <c:v>45108</c:v>
                </c:pt>
                <c:pt idx="103">
                  <c:v>45139</c:v>
                </c:pt>
                <c:pt idx="104">
                  <c:v>45170</c:v>
                </c:pt>
              </c:numCache>
            </c:numRef>
          </c:cat>
          <c:val>
            <c:numRef>
              <c:f>'Figure 28'!$D$24:$D$128</c:f>
              <c:numCache>
                <c:formatCode>_(* #,##0.00_);_(* \(#,##0.00\);_(* "-"??_);_(@_)</c:formatCode>
                <c:ptCount val="105"/>
                <c:pt idx="0">
                  <c:v>4.8461122505566507</c:v>
                </c:pt>
                <c:pt idx="1">
                  <c:v>4.8461122505566507</c:v>
                </c:pt>
                <c:pt idx="2">
                  <c:v>4.8461122505566507</c:v>
                </c:pt>
                <c:pt idx="3">
                  <c:v>4.8089078565611905</c:v>
                </c:pt>
                <c:pt idx="4">
                  <c:v>4.8089078565611905</c:v>
                </c:pt>
                <c:pt idx="5">
                  <c:v>4.8089078565611905</c:v>
                </c:pt>
                <c:pt idx="6">
                  <c:v>4.9058702326383257</c:v>
                </c:pt>
                <c:pt idx="7">
                  <c:v>4.9058702326383257</c:v>
                </c:pt>
                <c:pt idx="8">
                  <c:v>4.9058702326383257</c:v>
                </c:pt>
                <c:pt idx="9">
                  <c:v>4.9922471050309447</c:v>
                </c:pt>
                <c:pt idx="10">
                  <c:v>4.9922471050309447</c:v>
                </c:pt>
                <c:pt idx="11">
                  <c:v>4.9922471050309447</c:v>
                </c:pt>
                <c:pt idx="12">
                  <c:v>4.7962849976450572</c:v>
                </c:pt>
                <c:pt idx="13">
                  <c:v>4.7962849976450572</c:v>
                </c:pt>
                <c:pt idx="14">
                  <c:v>4.7962849976450572</c:v>
                </c:pt>
                <c:pt idx="15">
                  <c:v>4.9882530946104087</c:v>
                </c:pt>
                <c:pt idx="16">
                  <c:v>4.9882530946104087</c:v>
                </c:pt>
                <c:pt idx="17">
                  <c:v>4.9882530946104087</c:v>
                </c:pt>
                <c:pt idx="18">
                  <c:v>5.1201845581818892</c:v>
                </c:pt>
                <c:pt idx="19">
                  <c:v>5.1201845581818892</c:v>
                </c:pt>
                <c:pt idx="20">
                  <c:v>5.1201845581818892</c:v>
                </c:pt>
                <c:pt idx="21">
                  <c:v>5.0110003721964036</c:v>
                </c:pt>
                <c:pt idx="22">
                  <c:v>5.0110003721964036</c:v>
                </c:pt>
                <c:pt idx="23">
                  <c:v>5.0110003721964036</c:v>
                </c:pt>
                <c:pt idx="24">
                  <c:v>4.881795587208539</c:v>
                </c:pt>
                <c:pt idx="25">
                  <c:v>4.881795587208539</c:v>
                </c:pt>
                <c:pt idx="26">
                  <c:v>4.881795587208539</c:v>
                </c:pt>
                <c:pt idx="27">
                  <c:v>4.8539386926407211</c:v>
                </c:pt>
                <c:pt idx="28">
                  <c:v>4.8539386926407211</c:v>
                </c:pt>
                <c:pt idx="29">
                  <c:v>4.8539386926407211</c:v>
                </c:pt>
                <c:pt idx="30">
                  <c:v>4.7743778602867373</c:v>
                </c:pt>
                <c:pt idx="31">
                  <c:v>4.7743778602867373</c:v>
                </c:pt>
                <c:pt idx="32">
                  <c:v>4.7743778602867373</c:v>
                </c:pt>
                <c:pt idx="33">
                  <c:v>4.1318142396629609</c:v>
                </c:pt>
                <c:pt idx="34">
                  <c:v>4.1318142396629609</c:v>
                </c:pt>
                <c:pt idx="35">
                  <c:v>4.1318142396629609</c:v>
                </c:pt>
                <c:pt idx="36">
                  <c:v>4.1019880939561659</c:v>
                </c:pt>
                <c:pt idx="37">
                  <c:v>4.1019880939561659</c:v>
                </c:pt>
                <c:pt idx="38">
                  <c:v>4.1019880939561659</c:v>
                </c:pt>
                <c:pt idx="39">
                  <c:v>4.1110339992410294</c:v>
                </c:pt>
                <c:pt idx="40">
                  <c:v>4.1110339992410294</c:v>
                </c:pt>
                <c:pt idx="41">
                  <c:v>4.1110339992410294</c:v>
                </c:pt>
                <c:pt idx="42">
                  <c:v>4.202881094872188</c:v>
                </c:pt>
                <c:pt idx="43">
                  <c:v>4.202881094872188</c:v>
                </c:pt>
                <c:pt idx="44">
                  <c:v>4.202881094872188</c:v>
                </c:pt>
                <c:pt idx="45">
                  <c:v>3.484938028399605</c:v>
                </c:pt>
                <c:pt idx="46">
                  <c:v>3.484938028399605</c:v>
                </c:pt>
                <c:pt idx="47">
                  <c:v>3.484938028399605</c:v>
                </c:pt>
                <c:pt idx="48">
                  <c:v>3.4614741875607757</c:v>
                </c:pt>
                <c:pt idx="49">
                  <c:v>3.4614741875607757</c:v>
                </c:pt>
                <c:pt idx="50">
                  <c:v>3.4614741875607757</c:v>
                </c:pt>
                <c:pt idx="51">
                  <c:v>3.3878284935284961</c:v>
                </c:pt>
                <c:pt idx="52">
                  <c:v>3.3878284935284961</c:v>
                </c:pt>
                <c:pt idx="53">
                  <c:v>3.3878284935284961</c:v>
                </c:pt>
                <c:pt idx="54">
                  <c:v>3.6244242673681462</c:v>
                </c:pt>
                <c:pt idx="55">
                  <c:v>3.6244242673681462</c:v>
                </c:pt>
                <c:pt idx="56">
                  <c:v>3.6244242673681462</c:v>
                </c:pt>
                <c:pt idx="57">
                  <c:v>3.5179169411148616</c:v>
                </c:pt>
                <c:pt idx="58">
                  <c:v>3.5179169411148616</c:v>
                </c:pt>
                <c:pt idx="59">
                  <c:v>3.5179169411148616</c:v>
                </c:pt>
                <c:pt idx="60">
                  <c:v>3.6234776881109747</c:v>
                </c:pt>
                <c:pt idx="61">
                  <c:v>3.6234776881109747</c:v>
                </c:pt>
                <c:pt idx="62">
                  <c:v>3.6234776881109747</c:v>
                </c:pt>
                <c:pt idx="63">
                  <c:v>3.5588079664023371</c:v>
                </c:pt>
                <c:pt idx="64">
                  <c:v>3.5588079664023371</c:v>
                </c:pt>
                <c:pt idx="65">
                  <c:v>3.5588079664023371</c:v>
                </c:pt>
                <c:pt idx="66">
                  <c:v>2.8655108097006736</c:v>
                </c:pt>
                <c:pt idx="67">
                  <c:v>2.8655108097006736</c:v>
                </c:pt>
                <c:pt idx="68">
                  <c:v>2.8655108097006736</c:v>
                </c:pt>
                <c:pt idx="69">
                  <c:v>4.3576531747173455</c:v>
                </c:pt>
                <c:pt idx="70">
                  <c:v>4.3576531747173455</c:v>
                </c:pt>
                <c:pt idx="71">
                  <c:v>4.3576531747173455</c:v>
                </c:pt>
                <c:pt idx="72">
                  <c:v>4.7188855471186928</c:v>
                </c:pt>
                <c:pt idx="73">
                  <c:v>4.7188855471186928</c:v>
                </c:pt>
                <c:pt idx="74">
                  <c:v>4.7188855471186928</c:v>
                </c:pt>
                <c:pt idx="75">
                  <c:v>4.9788487741406335</c:v>
                </c:pt>
                <c:pt idx="76">
                  <c:v>4.9788487741406335</c:v>
                </c:pt>
                <c:pt idx="77">
                  <c:v>4.9788487741406335</c:v>
                </c:pt>
                <c:pt idx="78">
                  <c:v>5.4408106794633175</c:v>
                </c:pt>
                <c:pt idx="79">
                  <c:v>5.4408106794633175</c:v>
                </c:pt>
                <c:pt idx="80">
                  <c:v>5.4408106794633175</c:v>
                </c:pt>
                <c:pt idx="81">
                  <c:v>5.3548558853034658</c:v>
                </c:pt>
                <c:pt idx="82">
                  <c:v>5.3548558853034658</c:v>
                </c:pt>
                <c:pt idx="83">
                  <c:v>5.3548558853034658</c:v>
                </c:pt>
                <c:pt idx="84">
                  <c:v>5.4454401060064015</c:v>
                </c:pt>
                <c:pt idx="85">
                  <c:v>5.4454401060064015</c:v>
                </c:pt>
                <c:pt idx="86">
                  <c:v>5.4454401060064015</c:v>
                </c:pt>
                <c:pt idx="87">
                  <c:v>5.2529156182545051</c:v>
                </c:pt>
                <c:pt idx="88">
                  <c:v>5.2529156182545051</c:v>
                </c:pt>
                <c:pt idx="89">
                  <c:v>5.2529156182545051</c:v>
                </c:pt>
                <c:pt idx="90">
                  <c:v>5.0809014271709643</c:v>
                </c:pt>
                <c:pt idx="91">
                  <c:v>5.0809014271709643</c:v>
                </c:pt>
                <c:pt idx="92">
                  <c:v>5.0809014271709643</c:v>
                </c:pt>
                <c:pt idx="93">
                  <c:v>6.0688107089564918</c:v>
                </c:pt>
                <c:pt idx="94">
                  <c:v>6.0688107089564918</c:v>
                </c:pt>
                <c:pt idx="95">
                  <c:v>6.0688107089564918</c:v>
                </c:pt>
                <c:pt idx="96">
                  <c:v>7.3466723482366065</c:v>
                </c:pt>
                <c:pt idx="97">
                  <c:v>7.3466723482366065</c:v>
                </c:pt>
                <c:pt idx="98">
                  <c:v>7.3466723482366065</c:v>
                </c:pt>
                <c:pt idx="99">
                  <c:v>6.6462925609521823</c:v>
                </c:pt>
                <c:pt idx="100">
                  <c:v>6.6462925609521823</c:v>
                </c:pt>
                <c:pt idx="101">
                  <c:v>6.6462925609521823</c:v>
                </c:pt>
                <c:pt idx="102">
                  <c:v>6.65</c:v>
                </c:pt>
                <c:pt idx="103">
                  <c:v>6.65</c:v>
                </c:pt>
                <c:pt idx="104">
                  <c:v>6.65</c:v>
                </c:pt>
              </c:numCache>
            </c:numRef>
          </c:val>
          <c:smooth val="0"/>
          <c:extLst>
            <c:ext xmlns:c16="http://schemas.microsoft.com/office/drawing/2014/chart" uri="{C3380CC4-5D6E-409C-BE32-E72D297353CC}">
              <c16:uniqueId val="{00000001-AEB3-46DE-87B2-C361E2FF74EF}"/>
            </c:ext>
          </c:extLst>
        </c:ser>
        <c:dLbls>
          <c:showLegendKey val="0"/>
          <c:showVal val="0"/>
          <c:showCatName val="0"/>
          <c:showSerName val="0"/>
          <c:showPercent val="0"/>
          <c:showBubbleSize val="0"/>
        </c:dLbls>
        <c:smooth val="0"/>
        <c:axId val="513478864"/>
        <c:axId val="513484112"/>
      </c:lineChart>
      <c:dateAx>
        <c:axId val="513478864"/>
        <c:scaling>
          <c:orientation val="minMax"/>
        </c:scaling>
        <c:delete val="0"/>
        <c:axPos val="b"/>
        <c:numFmt formatCode="yyyy" sourceLinked="0"/>
        <c:majorTickMark val="none"/>
        <c:minorTickMark val="none"/>
        <c:tickLblPos val="nextTo"/>
        <c:spPr>
          <a:noFill/>
          <a:ln w="9525" cap="flat" cmpd="sng" algn="ctr">
            <a:solidFill>
              <a:srgbClr val="FFFFFF">
                <a:lumMod val="75000"/>
              </a:srgb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13484112"/>
        <c:crosses val="autoZero"/>
        <c:auto val="1"/>
        <c:lblOffset val="100"/>
        <c:baseTimeUnit val="months"/>
        <c:majorUnit val="1"/>
        <c:majorTimeUnit val="years"/>
      </c:dateAx>
      <c:valAx>
        <c:axId val="513484112"/>
        <c:scaling>
          <c:orientation val="minMax"/>
        </c:scaling>
        <c:delete val="0"/>
        <c:axPos val="l"/>
        <c:majorGridlines>
          <c:spPr>
            <a:ln w="6350"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r>
                  <a:rPr lang="en-AU"/>
                  <a:t>Gas prices ($/GJ,</a:t>
                </a:r>
                <a:r>
                  <a:rPr lang="en-AU" baseline="0"/>
                  <a:t> nominal)</a:t>
                </a:r>
                <a:endParaRPr lang="en-AU"/>
              </a:p>
            </c:rich>
          </c:tx>
          <c:layout>
            <c:manualLayout>
              <c:xMode val="edge"/>
              <c:yMode val="edge"/>
              <c:x val="4.5141937067563129E-3"/>
              <c:y val="0.13820520833333333"/>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13478864"/>
        <c:crosses val="autoZero"/>
        <c:crossBetween val="between"/>
      </c:valAx>
      <c:spPr>
        <a:noFill/>
        <a:ln>
          <a:noFill/>
        </a:ln>
        <a:effectLst/>
      </c:spPr>
    </c:plotArea>
    <c:legend>
      <c:legendPos val="r"/>
      <c:layout>
        <c:manualLayout>
          <c:xMode val="edge"/>
          <c:yMode val="edge"/>
          <c:x val="4.8620318352059932E-2"/>
          <c:y val="0.92932492594453198"/>
          <c:w val="0.94188217852684142"/>
          <c:h val="7.06750740554679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latin typeface="Segoe UI Semilight (Body)"/>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356520292747838"/>
          <c:y val="3.0978472222222223E-2"/>
          <c:w val="0.84950182967398535"/>
          <c:h val="0.78559618055555558"/>
        </c:manualLayout>
      </c:layout>
      <c:areaChart>
        <c:grouping val="stacked"/>
        <c:varyColors val="0"/>
        <c:ser>
          <c:idx val="0"/>
          <c:order val="0"/>
          <c:tx>
            <c:strRef>
              <c:f>'Figure 31'!$B$21</c:f>
              <c:strCache>
                <c:ptCount val="1"/>
                <c:pt idx="0">
                  <c:v>Potential gas supply</c:v>
                </c:pt>
              </c:strCache>
            </c:strRef>
          </c:tx>
          <c:spPr>
            <a:solidFill>
              <a:srgbClr val="6B3077"/>
            </a:solidFill>
            <a:ln w="28575">
              <a:noFill/>
            </a:ln>
            <a:effectLst/>
          </c:spPr>
          <c:cat>
            <c:numRef>
              <c:f>'Figure 31'!$C$20:$L$20</c:f>
              <c:numCache>
                <c:formatCode>General</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'Figure 31'!$C$21:$L$21</c:f>
              <c:numCache>
                <c:formatCode>_-* #,##0_-;\-* #,##0_-;_-* "-"??_-;_-@_-</c:formatCode>
                <c:ptCount val="10"/>
                <c:pt idx="0">
                  <c:v>1077.0104017850877</c:v>
                </c:pt>
                <c:pt idx="1">
                  <c:v>1044.2462580995041</c:v>
                </c:pt>
                <c:pt idx="2">
                  <c:v>1022.7174257044333</c:v>
                </c:pt>
                <c:pt idx="3">
                  <c:v>1097.7646605901095</c:v>
                </c:pt>
                <c:pt idx="4">
                  <c:v>1190.7059690505721</c:v>
                </c:pt>
                <c:pt idx="5">
                  <c:v>1240.9957751497971</c:v>
                </c:pt>
                <c:pt idx="6">
                  <c:v>1159.6560886154712</c:v>
                </c:pt>
                <c:pt idx="7">
                  <c:v>1121.7843573486757</c:v>
                </c:pt>
                <c:pt idx="8">
                  <c:v>985.20890514616201</c:v>
                </c:pt>
                <c:pt idx="9">
                  <c:v>963.20271507781558</c:v>
                </c:pt>
              </c:numCache>
            </c:numRef>
          </c:val>
          <c:extLst>
            <c:ext xmlns:c16="http://schemas.microsoft.com/office/drawing/2014/chart" uri="{C3380CC4-5D6E-409C-BE32-E72D297353CC}">
              <c16:uniqueId val="{00000000-58A5-4994-9707-FF6137BC3B92}"/>
            </c:ext>
          </c:extLst>
        </c:ser>
        <c:ser>
          <c:idx val="2"/>
          <c:order val="2"/>
          <c:tx>
            <c:strRef>
              <c:f>'Figure 31'!$B$23</c:f>
              <c:strCache>
                <c:ptCount val="1"/>
                <c:pt idx="0">
                  <c:v>Waitsia LNG export</c:v>
                </c:pt>
              </c:strCache>
            </c:strRef>
          </c:tx>
          <c:spPr>
            <a:solidFill>
              <a:srgbClr val="E56A54"/>
            </a:solidFill>
            <a:ln>
              <a:noFill/>
            </a:ln>
            <a:effectLst/>
          </c:spPr>
          <c:val>
            <c:numRef>
              <c:f>'Figure 31'!$C$23:$L$23</c:f>
              <c:numCache>
                <c:formatCode>_-* #,##0_-;\-* #,##0_-;_-* "-"??_-;_-@_-</c:formatCode>
                <c:ptCount val="10"/>
                <c:pt idx="0">
                  <c:v>125</c:v>
                </c:pt>
                <c:pt idx="1">
                  <c:v>250</c:v>
                </c:pt>
                <c:pt idx="2">
                  <c:v>250</c:v>
                </c:pt>
                <c:pt idx="3">
                  <c:v>250</c:v>
                </c:pt>
                <c:pt idx="4">
                  <c:v>250</c:v>
                </c:pt>
                <c:pt idx="5">
                  <c:v>125</c:v>
                </c:pt>
              </c:numCache>
            </c:numRef>
          </c:val>
          <c:extLst>
            <c:ext xmlns:c16="http://schemas.microsoft.com/office/drawing/2014/chart" uri="{C3380CC4-5D6E-409C-BE32-E72D297353CC}">
              <c16:uniqueId val="{00000003-58A5-4994-9707-FF6137BC3B92}"/>
            </c:ext>
          </c:extLst>
        </c:ser>
        <c:dLbls>
          <c:showLegendKey val="0"/>
          <c:showVal val="0"/>
          <c:showCatName val="0"/>
          <c:showSerName val="0"/>
          <c:showPercent val="0"/>
          <c:showBubbleSize val="0"/>
        </c:dLbls>
        <c:axId val="513478864"/>
        <c:axId val="513484112"/>
      </c:areaChart>
      <c:lineChart>
        <c:grouping val="standard"/>
        <c:varyColors val="0"/>
        <c:ser>
          <c:idx val="1"/>
          <c:order val="1"/>
          <c:tx>
            <c:strRef>
              <c:f>'Figure 31'!$B$22</c:f>
              <c:strCache>
                <c:ptCount val="1"/>
                <c:pt idx="0">
                  <c:v>Domestic gas demand</c:v>
                </c:pt>
              </c:strCache>
            </c:strRef>
          </c:tx>
          <c:spPr>
            <a:ln w="28575" cap="rnd">
              <a:solidFill>
                <a:srgbClr val="40C1AC"/>
              </a:solidFill>
              <a:round/>
            </a:ln>
            <a:effectLst/>
          </c:spPr>
          <c:marker>
            <c:symbol val="none"/>
          </c:marker>
          <c:cat>
            <c:numRef>
              <c:f>'Figure 31'!$C$20:$L$20</c:f>
              <c:numCache>
                <c:formatCode>General</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'Figure 31'!$C$22:$L$22</c:f>
              <c:numCache>
                <c:formatCode>_-* #,##0_-;\-* #,##0_-;_-* "-"??_-;_-@_-</c:formatCode>
                <c:ptCount val="10"/>
                <c:pt idx="0">
                  <c:v>1132.5590877107759</c:v>
                </c:pt>
                <c:pt idx="1">
                  <c:v>1153.1078672909589</c:v>
                </c:pt>
                <c:pt idx="2">
                  <c:v>1147.297337992961</c:v>
                </c:pt>
                <c:pt idx="3">
                  <c:v>1123.700054511085</c:v>
                </c:pt>
                <c:pt idx="4">
                  <c:v>1248.8305103297289</c:v>
                </c:pt>
                <c:pt idx="5">
                  <c:v>1240.596046155011</c:v>
                </c:pt>
                <c:pt idx="6">
                  <c:v>1236.6170277842759</c:v>
                </c:pt>
                <c:pt idx="7">
                  <c:v>1309.875426686021</c:v>
                </c:pt>
                <c:pt idx="8">
                  <c:v>1339.6434044416019</c:v>
                </c:pt>
                <c:pt idx="9">
                  <c:v>1324.7774401079851</c:v>
                </c:pt>
              </c:numCache>
            </c:numRef>
          </c:val>
          <c:smooth val="0"/>
          <c:extLst>
            <c:ext xmlns:c16="http://schemas.microsoft.com/office/drawing/2014/chart" uri="{C3380CC4-5D6E-409C-BE32-E72D297353CC}">
              <c16:uniqueId val="{00000001-58A5-4994-9707-FF6137BC3B92}"/>
            </c:ext>
          </c:extLst>
        </c:ser>
        <c:dLbls>
          <c:showLegendKey val="0"/>
          <c:showVal val="0"/>
          <c:showCatName val="0"/>
          <c:showSerName val="0"/>
          <c:showPercent val="0"/>
          <c:showBubbleSize val="0"/>
        </c:dLbls>
        <c:marker val="1"/>
        <c:smooth val="0"/>
        <c:axId val="513478864"/>
        <c:axId val="513484112"/>
      </c:lineChart>
      <c:catAx>
        <c:axId val="513478864"/>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13484112"/>
        <c:crosses val="autoZero"/>
        <c:auto val="1"/>
        <c:lblAlgn val="ctr"/>
        <c:lblOffset val="100"/>
        <c:noMultiLvlLbl val="0"/>
      </c:catAx>
      <c:valAx>
        <c:axId val="513484112"/>
        <c:scaling>
          <c:orientation val="minMax"/>
          <c:max val="1600"/>
        </c:scaling>
        <c:delete val="0"/>
        <c:axPos val="l"/>
        <c:majorGridlines>
          <c:spPr>
            <a:ln w="6350"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r>
                  <a:rPr lang="en-AU"/>
                  <a:t>TJ/day</a:t>
                </a:r>
              </a:p>
            </c:rich>
          </c:tx>
          <c:layout>
            <c:manualLayout>
              <c:xMode val="edge"/>
              <c:yMode val="edge"/>
              <c:x val="1.2968425607335876E-2"/>
              <c:y val="0.35428159722222224"/>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13478864"/>
        <c:crosses val="autoZero"/>
        <c:crossBetween val="midCat"/>
      </c:valAx>
      <c:spPr>
        <a:noFill/>
        <a:ln>
          <a:noFill/>
        </a:ln>
        <a:effectLst/>
      </c:spPr>
    </c:plotArea>
    <c:legend>
      <c:legendPos val="r"/>
      <c:layout>
        <c:manualLayout>
          <c:xMode val="edge"/>
          <c:yMode val="edge"/>
          <c:x val="6.9448103792415172E-2"/>
          <c:y val="0.92932500000000018"/>
          <c:w val="0.93055189620758483"/>
          <c:h val="7.06750000000000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latin typeface="Segoe UI Semilight (Body)"/>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579363995113E-2"/>
          <c:y val="2.7382709399407481E-2"/>
          <c:w val="0.89706650845261193"/>
          <c:h val="0.81996909722222222"/>
        </c:manualLayout>
      </c:layout>
      <c:lineChart>
        <c:grouping val="standard"/>
        <c:varyColors val="0"/>
        <c:ser>
          <c:idx val="0"/>
          <c:order val="0"/>
          <c:tx>
            <c:strRef>
              <c:f>'Figure 3'!$B$22</c:f>
              <c:strCache>
                <c:ptCount val="1"/>
                <c:pt idx="0">
                  <c:v>Actual gas demand</c:v>
                </c:pt>
              </c:strCache>
            </c:strRef>
          </c:tx>
          <c:spPr>
            <a:ln w="19050" cap="rnd">
              <a:solidFill>
                <a:srgbClr val="424242"/>
              </a:solidFill>
              <a:round/>
            </a:ln>
            <a:effectLst/>
          </c:spPr>
          <c:marker>
            <c:symbol val="square"/>
            <c:size val="5"/>
            <c:spPr>
              <a:solidFill>
                <a:schemeClr val="tx2"/>
              </a:solidFill>
              <a:ln w="9525">
                <a:solidFill>
                  <a:schemeClr val="bg2">
                    <a:lumMod val="10000"/>
                  </a:schemeClr>
                </a:solidFill>
              </a:ln>
              <a:effectLst/>
            </c:spPr>
          </c:marker>
          <c:cat>
            <c:numRef>
              <c:f>'Figure 3'!$C$21:$R$21</c:f>
              <c:numCache>
                <c:formatCode>General</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'Figure 3'!$C$22:$R$22</c:f>
              <c:numCache>
                <c:formatCode>_-* #,##0_-;\-* #,##0_-;_-* "-"??_-;_-@_-</c:formatCode>
                <c:ptCount val="16"/>
                <c:pt idx="0">
                  <c:v>176.99236984109592</c:v>
                </c:pt>
                <c:pt idx="1">
                  <c:v>171.33590781369861</c:v>
                </c:pt>
                <c:pt idx="2">
                  <c:v>177.02718203278692</c:v>
                </c:pt>
                <c:pt idx="3">
                  <c:v>147.79799894794522</c:v>
                </c:pt>
                <c:pt idx="4">
                  <c:v>195.48107715068494</c:v>
                </c:pt>
                <c:pt idx="5">
                  <c:v>208</c:v>
                </c:pt>
              </c:numCache>
            </c:numRef>
          </c:val>
          <c:smooth val="0"/>
          <c:extLst>
            <c:ext xmlns:c16="http://schemas.microsoft.com/office/drawing/2014/chart" uri="{C3380CC4-5D6E-409C-BE32-E72D297353CC}">
              <c16:uniqueId val="{00000000-C3DA-4536-A441-E5BD8D6ADA76}"/>
            </c:ext>
          </c:extLst>
        </c:ser>
        <c:ser>
          <c:idx val="2"/>
          <c:order val="1"/>
          <c:tx>
            <c:strRef>
              <c:f>'Figure 3'!$B$23</c:f>
              <c:strCache>
                <c:ptCount val="1"/>
                <c:pt idx="0">
                  <c:v>Forecast gas demand</c:v>
                </c:pt>
              </c:strCache>
            </c:strRef>
          </c:tx>
          <c:spPr>
            <a:ln w="28575" cap="rnd">
              <a:solidFill>
                <a:srgbClr val="A3519B"/>
              </a:solidFill>
              <a:round/>
            </a:ln>
            <a:effectLst/>
          </c:spPr>
          <c:marker>
            <c:symbol val="none"/>
          </c:marker>
          <c:cat>
            <c:numRef>
              <c:f>'Figure 3'!$C$21:$R$21</c:f>
              <c:numCache>
                <c:formatCode>General</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'Figure 3'!$C$23:$R$23</c:f>
              <c:numCache>
                <c:formatCode>_-* #,##0_-;\-* #,##0_-;_-* "-"??_-;_-@_-</c:formatCode>
                <c:ptCount val="16"/>
                <c:pt idx="5">
                  <c:v>207.95375663013701</c:v>
                </c:pt>
                <c:pt idx="6">
                  <c:v>201.48795983606601</c:v>
                </c:pt>
                <c:pt idx="7">
                  <c:v>194.67244978082201</c:v>
                </c:pt>
                <c:pt idx="8">
                  <c:v>177.24801136986301</c:v>
                </c:pt>
                <c:pt idx="9">
                  <c:v>164.752050465753</c:v>
                </c:pt>
                <c:pt idx="10">
                  <c:v>177.33990726776</c:v>
                </c:pt>
                <c:pt idx="11">
                  <c:v>177.54712517808201</c:v>
                </c:pt>
                <c:pt idx="12">
                  <c:v>191.53444830136999</c:v>
                </c:pt>
                <c:pt idx="13">
                  <c:v>277.33195260273999</c:v>
                </c:pt>
                <c:pt idx="14">
                  <c:v>315.00633491803302</c:v>
                </c:pt>
                <c:pt idx="15">
                  <c:v>300.89838041095902</c:v>
                </c:pt>
              </c:numCache>
            </c:numRef>
          </c:val>
          <c:smooth val="0"/>
          <c:extLst>
            <c:ext xmlns:c16="http://schemas.microsoft.com/office/drawing/2014/chart" uri="{C3380CC4-5D6E-409C-BE32-E72D297353CC}">
              <c16:uniqueId val="{00000002-C3DA-4536-A441-E5BD8D6ADA76}"/>
            </c:ext>
          </c:extLst>
        </c:ser>
        <c:dLbls>
          <c:showLegendKey val="0"/>
          <c:showVal val="0"/>
          <c:showCatName val="0"/>
          <c:showSerName val="0"/>
          <c:showPercent val="0"/>
          <c:showBubbleSize val="0"/>
        </c:dLbls>
        <c:marker val="1"/>
        <c:smooth val="0"/>
        <c:axId val="513478864"/>
        <c:axId val="513484112"/>
      </c:lineChart>
      <c:catAx>
        <c:axId val="513478864"/>
        <c:scaling>
          <c:orientation val="minMax"/>
        </c:scaling>
        <c:delete val="0"/>
        <c:axPos val="b"/>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13484112"/>
        <c:crosses val="autoZero"/>
        <c:auto val="1"/>
        <c:lblAlgn val="ctr"/>
        <c:lblOffset val="0"/>
        <c:tickLblSkip val="1"/>
        <c:noMultiLvlLbl val="0"/>
      </c:catAx>
      <c:valAx>
        <c:axId val="513484112"/>
        <c:scaling>
          <c:orientation val="minMax"/>
        </c:scaling>
        <c:delete val="0"/>
        <c:axPos val="l"/>
        <c:majorGridlines>
          <c:spPr>
            <a:ln w="6350"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r>
                  <a:rPr lang="en-AU" b="1">
                    <a:solidFill>
                      <a:schemeClr val="tx1"/>
                    </a:solidFill>
                  </a:rPr>
                  <a:t>Gas demand (TJ/day)</a:t>
                </a:r>
              </a:p>
            </c:rich>
          </c:tx>
          <c:layout>
            <c:manualLayout>
              <c:xMode val="edge"/>
              <c:yMode val="edge"/>
              <c:x val="1.0854790419161681E-2"/>
              <c:y val="0.2440385416666666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13478864"/>
        <c:crosses val="autoZero"/>
        <c:crossBetween val="between"/>
      </c:valAx>
      <c:spPr>
        <a:noFill/>
        <a:ln>
          <a:noFill/>
        </a:ln>
        <a:effectLst/>
      </c:spPr>
    </c:plotArea>
    <c:legend>
      <c:legendPos val="b"/>
      <c:layout>
        <c:manualLayout>
          <c:xMode val="edge"/>
          <c:yMode val="edge"/>
          <c:x val="7.3182015121412383E-2"/>
          <c:y val="0.92966701388888884"/>
          <c:w val="0.91907101286920412"/>
          <c:h val="7.03329861111111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latin typeface="+mn-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670663514374953E-2"/>
          <c:y val="2.2825349996335117E-2"/>
          <c:w val="0.80324454736910056"/>
          <c:h val="0.8447522800808368"/>
        </c:manualLayout>
      </c:layout>
      <c:barChart>
        <c:barDir val="col"/>
        <c:grouping val="stacked"/>
        <c:varyColors val="0"/>
        <c:ser>
          <c:idx val="0"/>
          <c:order val="0"/>
          <c:tx>
            <c:strRef>
              <c:f>'Figure 4'!$B$22</c:f>
              <c:strCache>
                <c:ptCount val="1"/>
                <c:pt idx="0">
                  <c:v>Santos</c:v>
                </c:pt>
              </c:strCache>
            </c:strRef>
          </c:tx>
          <c:spPr>
            <a:solidFill>
              <a:srgbClr val="3C1053"/>
            </a:solidFill>
            <a:ln>
              <a:noFill/>
            </a:ln>
            <a:effectLst/>
          </c:spPr>
          <c:invertIfNegative val="0"/>
          <c:cat>
            <c:numRef>
              <c:f>'Figure 4'!$C$21:$R$21</c:f>
              <c:numCache>
                <c:formatCode>mmm\-yy</c:formatCode>
                <c:ptCount val="16"/>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pt idx="13">
                  <c:v>45139</c:v>
                </c:pt>
                <c:pt idx="14">
                  <c:v>45170</c:v>
                </c:pt>
                <c:pt idx="15">
                  <c:v>45200</c:v>
                </c:pt>
              </c:numCache>
            </c:numRef>
          </c:cat>
          <c:val>
            <c:numRef>
              <c:f>'Figure 4'!$C$22:$R$22</c:f>
              <c:numCache>
                <c:formatCode>0.00%</c:formatCode>
                <c:ptCount val="16"/>
                <c:pt idx="0">
                  <c:v>0.34905500458988381</c:v>
                </c:pt>
                <c:pt idx="1">
                  <c:v>0.33583683075533971</c:v>
                </c:pt>
                <c:pt idx="2">
                  <c:v>0.36609620845275787</c:v>
                </c:pt>
                <c:pt idx="3">
                  <c:v>0.37201760771195697</c:v>
                </c:pt>
                <c:pt idx="4">
                  <c:v>0.35024283576676618</c:v>
                </c:pt>
                <c:pt idx="5">
                  <c:v>0.26617817031602337</c:v>
                </c:pt>
                <c:pt idx="6">
                  <c:v>0.18780619450014269</c:v>
                </c:pt>
                <c:pt idx="7">
                  <c:v>0.24551961578525475</c:v>
                </c:pt>
                <c:pt idx="8">
                  <c:v>0.31235325458562474</c:v>
                </c:pt>
                <c:pt idx="9">
                  <c:v>0.26168570007509595</c:v>
                </c:pt>
                <c:pt idx="10">
                  <c:v>0.27504297845699421</c:v>
                </c:pt>
                <c:pt idx="11">
                  <c:v>0.23608088212425002</c:v>
                </c:pt>
                <c:pt idx="12">
                  <c:v>0.19903185328814699</c:v>
                </c:pt>
                <c:pt idx="13">
                  <c:v>0.20418468183934246</c:v>
                </c:pt>
                <c:pt idx="14">
                  <c:v>0.30241015349074729</c:v>
                </c:pt>
                <c:pt idx="15">
                  <c:v>0.27617710215803321</c:v>
                </c:pt>
              </c:numCache>
            </c:numRef>
          </c:val>
          <c:extLst>
            <c:ext xmlns:c16="http://schemas.microsoft.com/office/drawing/2014/chart" uri="{C3380CC4-5D6E-409C-BE32-E72D297353CC}">
              <c16:uniqueId val="{00000000-85B4-46AF-A408-7EC4203A0264}"/>
            </c:ext>
          </c:extLst>
        </c:ser>
        <c:ser>
          <c:idx val="1"/>
          <c:order val="1"/>
          <c:tx>
            <c:strRef>
              <c:f>'Figure 4'!$B$23</c:f>
              <c:strCache>
                <c:ptCount val="1"/>
                <c:pt idx="0">
                  <c:v>Chevron</c:v>
                </c:pt>
              </c:strCache>
            </c:strRef>
          </c:tx>
          <c:spPr>
            <a:solidFill>
              <a:srgbClr val="606EB2"/>
            </a:solidFill>
            <a:ln>
              <a:noFill/>
            </a:ln>
            <a:effectLst/>
          </c:spPr>
          <c:invertIfNegative val="0"/>
          <c:cat>
            <c:numRef>
              <c:f>'Figure 4'!$C$21:$R$21</c:f>
              <c:numCache>
                <c:formatCode>mmm\-yy</c:formatCode>
                <c:ptCount val="16"/>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pt idx="13">
                  <c:v>45139</c:v>
                </c:pt>
                <c:pt idx="14">
                  <c:v>45170</c:v>
                </c:pt>
                <c:pt idx="15">
                  <c:v>45200</c:v>
                </c:pt>
              </c:numCache>
            </c:numRef>
          </c:cat>
          <c:val>
            <c:numRef>
              <c:f>'Figure 4'!$C$23:$R$23</c:f>
              <c:numCache>
                <c:formatCode>0.00%</c:formatCode>
                <c:ptCount val="16"/>
                <c:pt idx="0">
                  <c:v>0.23653245740956283</c:v>
                </c:pt>
                <c:pt idx="1">
                  <c:v>0.24442582745993402</c:v>
                </c:pt>
                <c:pt idx="2">
                  <c:v>0.22891771556422458</c:v>
                </c:pt>
                <c:pt idx="3">
                  <c:v>0.21788275909155558</c:v>
                </c:pt>
                <c:pt idx="4">
                  <c:v>0.23607837901844761</c:v>
                </c:pt>
                <c:pt idx="5">
                  <c:v>0.26815544519704776</c:v>
                </c:pt>
                <c:pt idx="6">
                  <c:v>0.27999785713256403</c:v>
                </c:pt>
                <c:pt idx="7">
                  <c:v>0.27740278681201769</c:v>
                </c:pt>
                <c:pt idx="8">
                  <c:v>0.24305093923170953</c:v>
                </c:pt>
                <c:pt idx="9">
                  <c:v>0.26777477840040065</c:v>
                </c:pt>
                <c:pt idx="10">
                  <c:v>0.26177228468315955</c:v>
                </c:pt>
                <c:pt idx="11">
                  <c:v>0.26851103722076247</c:v>
                </c:pt>
                <c:pt idx="12">
                  <c:v>0.27656684340838483</c:v>
                </c:pt>
                <c:pt idx="13">
                  <c:v>0.26833455394638378</c:v>
                </c:pt>
                <c:pt idx="14">
                  <c:v>0.2364616648671008</c:v>
                </c:pt>
                <c:pt idx="15">
                  <c:v>0.24987074782157068</c:v>
                </c:pt>
              </c:numCache>
            </c:numRef>
          </c:val>
          <c:extLst>
            <c:ext xmlns:c16="http://schemas.microsoft.com/office/drawing/2014/chart" uri="{C3380CC4-5D6E-409C-BE32-E72D297353CC}">
              <c16:uniqueId val="{00000001-85B4-46AF-A408-7EC4203A0264}"/>
            </c:ext>
          </c:extLst>
        </c:ser>
        <c:ser>
          <c:idx val="3"/>
          <c:order val="2"/>
          <c:tx>
            <c:strRef>
              <c:f>'Figure 4'!$B$24</c:f>
              <c:strCache>
                <c:ptCount val="1"/>
                <c:pt idx="0">
                  <c:v>Woodside</c:v>
                </c:pt>
              </c:strCache>
            </c:strRef>
          </c:tx>
          <c:spPr>
            <a:solidFill>
              <a:srgbClr val="77C5D5"/>
            </a:solidFill>
            <a:ln>
              <a:noFill/>
            </a:ln>
            <a:effectLst/>
          </c:spPr>
          <c:invertIfNegative val="0"/>
          <c:cat>
            <c:numRef>
              <c:f>'Figure 4'!$C$21:$R$21</c:f>
              <c:numCache>
                <c:formatCode>mmm\-yy</c:formatCode>
                <c:ptCount val="16"/>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pt idx="13">
                  <c:v>45139</c:v>
                </c:pt>
                <c:pt idx="14">
                  <c:v>45170</c:v>
                </c:pt>
                <c:pt idx="15">
                  <c:v>45200</c:v>
                </c:pt>
              </c:numCache>
            </c:numRef>
          </c:cat>
          <c:val>
            <c:numRef>
              <c:f>'Figure 4'!$C$24:$R$24</c:f>
              <c:numCache>
                <c:formatCode>0.00%</c:formatCode>
                <c:ptCount val="16"/>
                <c:pt idx="0">
                  <c:v>0.17257949566576006</c:v>
                </c:pt>
                <c:pt idx="1">
                  <c:v>0.17465713638376126</c:v>
                </c:pt>
                <c:pt idx="2">
                  <c:v>0.17402071562422422</c:v>
                </c:pt>
                <c:pt idx="3">
                  <c:v>0.17547528108046159</c:v>
                </c:pt>
                <c:pt idx="4">
                  <c:v>0.17473856121898662</c:v>
                </c:pt>
                <c:pt idx="5">
                  <c:v>0.18797758304947462</c:v>
                </c:pt>
                <c:pt idx="6">
                  <c:v>0.22058246260559883</c:v>
                </c:pt>
                <c:pt idx="7">
                  <c:v>0.19424484224630229</c:v>
                </c:pt>
                <c:pt idx="8">
                  <c:v>0.17413753226055445</c:v>
                </c:pt>
                <c:pt idx="9">
                  <c:v>0.19900304747565412</c:v>
                </c:pt>
                <c:pt idx="10">
                  <c:v>0.18541038280056812</c:v>
                </c:pt>
                <c:pt idx="11">
                  <c:v>0.19189550201653865</c:v>
                </c:pt>
                <c:pt idx="12">
                  <c:v>0.21304859073016769</c:v>
                </c:pt>
                <c:pt idx="13">
                  <c:v>0.21805434474285179</c:v>
                </c:pt>
                <c:pt idx="14">
                  <c:v>0.18884124825093151</c:v>
                </c:pt>
                <c:pt idx="15">
                  <c:v>0.18844530431039125</c:v>
                </c:pt>
              </c:numCache>
            </c:numRef>
          </c:val>
          <c:extLst>
            <c:ext xmlns:c16="http://schemas.microsoft.com/office/drawing/2014/chart" uri="{C3380CC4-5D6E-409C-BE32-E72D297353CC}">
              <c16:uniqueId val="{00000002-85B4-46AF-A408-7EC4203A0264}"/>
            </c:ext>
          </c:extLst>
        </c:ser>
        <c:ser>
          <c:idx val="2"/>
          <c:order val="3"/>
          <c:tx>
            <c:strRef>
              <c:f>'Figure 4'!$B$25</c:f>
              <c:strCache>
                <c:ptCount val="1"/>
                <c:pt idx="0">
                  <c:v>Shell</c:v>
                </c:pt>
              </c:strCache>
            </c:strRef>
          </c:tx>
          <c:spPr>
            <a:solidFill>
              <a:srgbClr val="E56A54"/>
            </a:solidFill>
            <a:ln>
              <a:noFill/>
            </a:ln>
            <a:effectLst/>
          </c:spPr>
          <c:invertIfNegative val="0"/>
          <c:cat>
            <c:numRef>
              <c:f>'Figure 4'!$C$21:$R$21</c:f>
              <c:numCache>
                <c:formatCode>mmm\-yy</c:formatCode>
                <c:ptCount val="16"/>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pt idx="13">
                  <c:v>45139</c:v>
                </c:pt>
                <c:pt idx="14">
                  <c:v>45170</c:v>
                </c:pt>
                <c:pt idx="15">
                  <c:v>45200</c:v>
                </c:pt>
              </c:numCache>
            </c:numRef>
          </c:cat>
          <c:val>
            <c:numRef>
              <c:f>'Figure 4'!$C$25:$R$25</c:f>
              <c:numCache>
                <c:formatCode>0.00%</c:formatCode>
                <c:ptCount val="16"/>
                <c:pt idx="0">
                  <c:v>7.086879515401108E-2</c:v>
                </c:pt>
                <c:pt idx="1">
                  <c:v>7.444580409597272E-2</c:v>
                </c:pt>
                <c:pt idx="2">
                  <c:v>6.7702704775733813E-2</c:v>
                </c:pt>
                <c:pt idx="3">
                  <c:v>7.2966009401282172E-2</c:v>
                </c:pt>
                <c:pt idx="4">
                  <c:v>6.6231786009004714E-2</c:v>
                </c:pt>
                <c:pt idx="5">
                  <c:v>8.1081222730226443E-2</c:v>
                </c:pt>
                <c:pt idx="6">
                  <c:v>9.4367135593338702E-2</c:v>
                </c:pt>
                <c:pt idx="7">
                  <c:v>8.1273347968515028E-2</c:v>
                </c:pt>
                <c:pt idx="8">
                  <c:v>8.0823229638288988E-2</c:v>
                </c:pt>
                <c:pt idx="9">
                  <c:v>7.7635231632477056E-2</c:v>
                </c:pt>
                <c:pt idx="10">
                  <c:v>8.0584283419935218E-2</c:v>
                </c:pt>
                <c:pt idx="11">
                  <c:v>8.9027110319645192E-2</c:v>
                </c:pt>
                <c:pt idx="12">
                  <c:v>9.2338702884699489E-2</c:v>
                </c:pt>
                <c:pt idx="13">
                  <c:v>9.0389090630717248E-2</c:v>
                </c:pt>
                <c:pt idx="14">
                  <c:v>7.997064371453716E-2</c:v>
                </c:pt>
                <c:pt idx="15">
                  <c:v>7.6832666091224119E-2</c:v>
                </c:pt>
              </c:numCache>
            </c:numRef>
          </c:val>
          <c:extLst>
            <c:ext xmlns:c16="http://schemas.microsoft.com/office/drawing/2014/chart" uri="{C3380CC4-5D6E-409C-BE32-E72D297353CC}">
              <c16:uniqueId val="{00000003-85B4-46AF-A408-7EC4203A0264}"/>
            </c:ext>
          </c:extLst>
        </c:ser>
        <c:ser>
          <c:idx val="5"/>
          <c:order val="4"/>
          <c:tx>
            <c:strRef>
              <c:f>'Figure 4'!$B$26</c:f>
              <c:strCache>
                <c:ptCount val="1"/>
                <c:pt idx="0">
                  <c:v>ExxonMobil</c:v>
                </c:pt>
              </c:strCache>
            </c:strRef>
          </c:tx>
          <c:spPr>
            <a:solidFill>
              <a:srgbClr val="A1D884"/>
            </a:solidFill>
            <a:ln>
              <a:noFill/>
            </a:ln>
            <a:effectLst/>
          </c:spPr>
          <c:invertIfNegative val="0"/>
          <c:cat>
            <c:numRef>
              <c:f>'Figure 4'!$C$21:$R$21</c:f>
              <c:numCache>
                <c:formatCode>mmm\-yy</c:formatCode>
                <c:ptCount val="16"/>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pt idx="13">
                  <c:v>45139</c:v>
                </c:pt>
                <c:pt idx="14">
                  <c:v>45170</c:v>
                </c:pt>
                <c:pt idx="15">
                  <c:v>45200</c:v>
                </c:pt>
              </c:numCache>
            </c:numRef>
          </c:cat>
          <c:val>
            <c:numRef>
              <c:f>'Figure 4'!$C$26:$R$26</c:f>
              <c:numCache>
                <c:formatCode>0.00%</c:formatCode>
                <c:ptCount val="16"/>
                <c:pt idx="0">
                  <c:v>5.9158841373183037E-2</c:v>
                </c:pt>
                <c:pt idx="1">
                  <c:v>6.2152789311655771E-2</c:v>
                </c:pt>
                <c:pt idx="2">
                  <c:v>5.7299669668356507E-2</c:v>
                </c:pt>
                <c:pt idx="3">
                  <c:v>6.2428335642334236E-2</c:v>
                </c:pt>
                <c:pt idx="4">
                  <c:v>5.4066103232605252E-2</c:v>
                </c:pt>
                <c:pt idx="5">
                  <c:v>6.8712584081973241E-2</c:v>
                </c:pt>
                <c:pt idx="6">
                  <c:v>7.7523197486075918E-2</c:v>
                </c:pt>
                <c:pt idx="7">
                  <c:v>6.9350793001584365E-2</c:v>
                </c:pt>
                <c:pt idx="8">
                  <c:v>6.9122209368338738E-2</c:v>
                </c:pt>
                <c:pt idx="9">
                  <c:v>6.4222964068658572E-2</c:v>
                </c:pt>
                <c:pt idx="10">
                  <c:v>6.4095533214430969E-2</c:v>
                </c:pt>
                <c:pt idx="11">
                  <c:v>6.2951575913627045E-2</c:v>
                </c:pt>
                <c:pt idx="12">
                  <c:v>6.8685138531691892E-2</c:v>
                </c:pt>
                <c:pt idx="13">
                  <c:v>6.4273728319417064E-2</c:v>
                </c:pt>
                <c:pt idx="14">
                  <c:v>5.9356948859476184E-2</c:v>
                </c:pt>
                <c:pt idx="15">
                  <c:v>5.9407625140854882E-2</c:v>
                </c:pt>
              </c:numCache>
            </c:numRef>
          </c:val>
          <c:extLst>
            <c:ext xmlns:c16="http://schemas.microsoft.com/office/drawing/2014/chart" uri="{C3380CC4-5D6E-409C-BE32-E72D297353CC}">
              <c16:uniqueId val="{00000004-85B4-46AF-A408-7EC4203A0264}"/>
            </c:ext>
          </c:extLst>
        </c:ser>
        <c:ser>
          <c:idx val="4"/>
          <c:order val="5"/>
          <c:tx>
            <c:strRef>
              <c:f>'Figure 4'!$B$27</c:f>
              <c:strCache>
                <c:ptCount val="1"/>
                <c:pt idx="0">
                  <c:v>KUFPEC</c:v>
                </c:pt>
              </c:strCache>
            </c:strRef>
          </c:tx>
          <c:spPr>
            <a:solidFill>
              <a:srgbClr val="A3519B"/>
            </a:solidFill>
            <a:ln>
              <a:noFill/>
            </a:ln>
            <a:effectLst/>
          </c:spPr>
          <c:invertIfNegative val="0"/>
          <c:cat>
            <c:numRef>
              <c:f>'Figure 4'!$C$21:$R$21</c:f>
              <c:numCache>
                <c:formatCode>mmm\-yy</c:formatCode>
                <c:ptCount val="16"/>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pt idx="13">
                  <c:v>45139</c:v>
                </c:pt>
                <c:pt idx="14">
                  <c:v>45170</c:v>
                </c:pt>
                <c:pt idx="15">
                  <c:v>45200</c:v>
                </c:pt>
              </c:numCache>
            </c:numRef>
          </c:cat>
          <c:val>
            <c:numRef>
              <c:f>'Figure 4'!$C$27:$R$27</c:f>
              <c:numCache>
                <c:formatCode>0.00%</c:formatCode>
                <c:ptCount val="16"/>
                <c:pt idx="0">
                  <c:v>2.3570751495006703E-2</c:v>
                </c:pt>
                <c:pt idx="1">
                  <c:v>2.3913829687255854E-2</c:v>
                </c:pt>
                <c:pt idx="2">
                  <c:v>2.2988279923067938E-2</c:v>
                </c:pt>
                <c:pt idx="3">
                  <c:v>1.8626242406405404E-2</c:v>
                </c:pt>
                <c:pt idx="4">
                  <c:v>2.5394974191890723E-2</c:v>
                </c:pt>
                <c:pt idx="5">
                  <c:v>2.6261021323485463E-2</c:v>
                </c:pt>
                <c:pt idx="6">
                  <c:v>2.431533864512745E-2</c:v>
                </c:pt>
                <c:pt idx="7">
                  <c:v>2.8033725618368144E-2</c:v>
                </c:pt>
                <c:pt idx="8">
                  <c:v>2.0993699396434574E-2</c:v>
                </c:pt>
                <c:pt idx="9">
                  <c:v>2.7739210734457277E-2</c:v>
                </c:pt>
                <c:pt idx="10">
                  <c:v>2.5892851127964894E-2</c:v>
                </c:pt>
                <c:pt idx="11">
                  <c:v>2.5750308115900837E-2</c:v>
                </c:pt>
                <c:pt idx="12">
                  <c:v>2.5671545091178478E-2</c:v>
                </c:pt>
                <c:pt idx="13">
                  <c:v>2.5182174415687993E-2</c:v>
                </c:pt>
                <c:pt idx="14">
                  <c:v>2.1617453778907791E-2</c:v>
                </c:pt>
                <c:pt idx="15">
                  <c:v>2.5064975971168829E-2</c:v>
                </c:pt>
              </c:numCache>
            </c:numRef>
          </c:val>
          <c:extLst>
            <c:ext xmlns:c16="http://schemas.microsoft.com/office/drawing/2014/chart" uri="{C3380CC4-5D6E-409C-BE32-E72D297353CC}">
              <c16:uniqueId val="{00000005-85B4-46AF-A408-7EC4203A0264}"/>
            </c:ext>
          </c:extLst>
        </c:ser>
        <c:ser>
          <c:idx val="6"/>
          <c:order val="6"/>
          <c:tx>
            <c:strRef>
              <c:f>'Figure 4'!$B$28</c:f>
              <c:strCache>
                <c:ptCount val="1"/>
                <c:pt idx="0">
                  <c:v>Mitsui</c:v>
                </c:pt>
              </c:strCache>
            </c:strRef>
          </c:tx>
          <c:spPr>
            <a:solidFill>
              <a:srgbClr val="40C1AC"/>
            </a:solidFill>
            <a:ln>
              <a:noFill/>
            </a:ln>
            <a:effectLst/>
          </c:spPr>
          <c:invertIfNegative val="0"/>
          <c:cat>
            <c:numRef>
              <c:f>'Figure 4'!$C$21:$R$21</c:f>
              <c:numCache>
                <c:formatCode>mmm\-yy</c:formatCode>
                <c:ptCount val="16"/>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pt idx="13">
                  <c:v>45139</c:v>
                </c:pt>
                <c:pt idx="14">
                  <c:v>45170</c:v>
                </c:pt>
                <c:pt idx="15">
                  <c:v>45200</c:v>
                </c:pt>
              </c:numCache>
            </c:numRef>
          </c:cat>
          <c:val>
            <c:numRef>
              <c:f>'Figure 4'!$C$28:$R$28</c:f>
              <c:numCache>
                <c:formatCode>0.00%</c:formatCode>
                <c:ptCount val="16"/>
                <c:pt idx="0">
                  <c:v>2.0471676669011982E-2</c:v>
                </c:pt>
                <c:pt idx="1">
                  <c:v>1.7823065984735837E-2</c:v>
                </c:pt>
                <c:pt idx="2">
                  <c:v>1.8840753314734934E-2</c:v>
                </c:pt>
                <c:pt idx="3">
                  <c:v>1.8828958154898941E-2</c:v>
                </c:pt>
                <c:pt idx="4">
                  <c:v>2.169292741365101E-2</c:v>
                </c:pt>
                <c:pt idx="5">
                  <c:v>2.4699799963530115E-2</c:v>
                </c:pt>
                <c:pt idx="6">
                  <c:v>2.6846726823341396E-2</c:v>
                </c:pt>
                <c:pt idx="7">
                  <c:v>2.5793258321987964E-2</c:v>
                </c:pt>
                <c:pt idx="8">
                  <c:v>2.6881082479922599E-2</c:v>
                </c:pt>
                <c:pt idx="9">
                  <c:v>2.3077610696488476E-2</c:v>
                </c:pt>
                <c:pt idx="10">
                  <c:v>2.368089039996921E-2</c:v>
                </c:pt>
                <c:pt idx="11">
                  <c:v>2.4327398207327825E-2</c:v>
                </c:pt>
                <c:pt idx="12">
                  <c:v>2.4830586874777065E-2</c:v>
                </c:pt>
                <c:pt idx="13">
                  <c:v>2.5125253863578018E-2</c:v>
                </c:pt>
                <c:pt idx="14">
                  <c:v>2.2530305283551166E-2</c:v>
                </c:pt>
                <c:pt idx="15">
                  <c:v>2.2627197323959045E-2</c:v>
                </c:pt>
              </c:numCache>
            </c:numRef>
          </c:val>
          <c:extLst>
            <c:ext xmlns:c16="http://schemas.microsoft.com/office/drawing/2014/chart" uri="{C3380CC4-5D6E-409C-BE32-E72D297353CC}">
              <c16:uniqueId val="{00000006-85B4-46AF-A408-7EC4203A0264}"/>
            </c:ext>
          </c:extLst>
        </c:ser>
        <c:ser>
          <c:idx val="7"/>
          <c:order val="7"/>
          <c:tx>
            <c:strRef>
              <c:f>'Figure 4'!$B$29</c:f>
              <c:strCache>
                <c:ptCount val="1"/>
                <c:pt idx="0">
                  <c:v>Beach</c:v>
                </c:pt>
              </c:strCache>
            </c:strRef>
          </c:tx>
          <c:spPr>
            <a:solidFill>
              <a:srgbClr val="FFB81C"/>
            </a:solidFill>
            <a:ln>
              <a:noFill/>
            </a:ln>
            <a:effectLst/>
          </c:spPr>
          <c:invertIfNegative val="0"/>
          <c:cat>
            <c:numRef>
              <c:f>'Figure 4'!$C$21:$R$21</c:f>
              <c:numCache>
                <c:formatCode>mmm\-yy</c:formatCode>
                <c:ptCount val="16"/>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pt idx="13">
                  <c:v>45139</c:v>
                </c:pt>
                <c:pt idx="14">
                  <c:v>45170</c:v>
                </c:pt>
                <c:pt idx="15">
                  <c:v>45200</c:v>
                </c:pt>
              </c:numCache>
            </c:numRef>
          </c:cat>
          <c:val>
            <c:numRef>
              <c:f>'Figure 4'!$C$29:$R$29</c:f>
              <c:numCache>
                <c:formatCode>0.00%</c:formatCode>
                <c:ptCount val="16"/>
                <c:pt idx="0">
                  <c:v>2.0471676669011982E-2</c:v>
                </c:pt>
                <c:pt idx="1">
                  <c:v>1.7823065984735837E-2</c:v>
                </c:pt>
                <c:pt idx="2">
                  <c:v>1.8840753314734934E-2</c:v>
                </c:pt>
                <c:pt idx="3">
                  <c:v>1.8828958154898941E-2</c:v>
                </c:pt>
                <c:pt idx="4">
                  <c:v>2.169292741365101E-2</c:v>
                </c:pt>
                <c:pt idx="5">
                  <c:v>2.4699799963530115E-2</c:v>
                </c:pt>
                <c:pt idx="6">
                  <c:v>2.6846726823341396E-2</c:v>
                </c:pt>
                <c:pt idx="7">
                  <c:v>2.5793258321987964E-2</c:v>
                </c:pt>
                <c:pt idx="8">
                  <c:v>2.6881082479922599E-2</c:v>
                </c:pt>
                <c:pt idx="9">
                  <c:v>2.3077610696488476E-2</c:v>
                </c:pt>
                <c:pt idx="10">
                  <c:v>2.368089039996921E-2</c:v>
                </c:pt>
                <c:pt idx="11">
                  <c:v>2.4327398207327825E-2</c:v>
                </c:pt>
                <c:pt idx="12">
                  <c:v>2.4830586874777065E-2</c:v>
                </c:pt>
                <c:pt idx="13">
                  <c:v>2.5125253863578018E-2</c:v>
                </c:pt>
                <c:pt idx="14">
                  <c:v>2.2530305283551166E-2</c:v>
                </c:pt>
                <c:pt idx="15">
                  <c:v>2.2627197323959045E-2</c:v>
                </c:pt>
              </c:numCache>
            </c:numRef>
          </c:val>
          <c:extLst>
            <c:ext xmlns:c16="http://schemas.microsoft.com/office/drawing/2014/chart" uri="{C3380CC4-5D6E-409C-BE32-E72D297353CC}">
              <c16:uniqueId val="{00000007-85B4-46AF-A408-7EC4203A0264}"/>
            </c:ext>
          </c:extLst>
        </c:ser>
        <c:ser>
          <c:idx val="8"/>
          <c:order val="8"/>
          <c:tx>
            <c:strRef>
              <c:f>'Figure 4'!$B$30</c:f>
              <c:strCache>
                <c:ptCount val="1"/>
                <c:pt idx="0">
                  <c:v>BP</c:v>
                </c:pt>
              </c:strCache>
            </c:strRef>
          </c:tx>
          <c:spPr>
            <a:solidFill>
              <a:srgbClr val="9B2241"/>
            </a:solidFill>
            <a:ln>
              <a:noFill/>
            </a:ln>
            <a:effectLst/>
          </c:spPr>
          <c:invertIfNegative val="0"/>
          <c:cat>
            <c:numRef>
              <c:f>'Figure 4'!$C$21:$R$21</c:f>
              <c:numCache>
                <c:formatCode>mmm\-yy</c:formatCode>
                <c:ptCount val="16"/>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pt idx="13">
                  <c:v>45139</c:v>
                </c:pt>
                <c:pt idx="14">
                  <c:v>45170</c:v>
                </c:pt>
                <c:pt idx="15">
                  <c:v>45200</c:v>
                </c:pt>
              </c:numCache>
            </c:numRef>
          </c:cat>
          <c:val>
            <c:numRef>
              <c:f>'Figure 4'!$C$30:$R$30</c:f>
              <c:numCache>
                <c:formatCode>0.00%</c:formatCode>
                <c:ptCount val="16"/>
                <c:pt idx="0">
                  <c:v>1.1709953780828043E-2</c:v>
                </c:pt>
                <c:pt idx="1">
                  <c:v>1.229301478431695E-2</c:v>
                </c:pt>
                <c:pt idx="2">
                  <c:v>1.0403035107377306E-2</c:v>
                </c:pt>
                <c:pt idx="3">
                  <c:v>1.053767375894793E-2</c:v>
                </c:pt>
                <c:pt idx="4">
                  <c:v>1.2165682776399456E-2</c:v>
                </c:pt>
                <c:pt idx="5">
                  <c:v>1.2368638648253195E-2</c:v>
                </c:pt>
                <c:pt idx="6">
                  <c:v>1.6843938107262788E-2</c:v>
                </c:pt>
                <c:pt idx="7">
                  <c:v>1.1922554966930675E-2</c:v>
                </c:pt>
                <c:pt idx="8">
                  <c:v>1.1701020269950246E-2</c:v>
                </c:pt>
                <c:pt idx="9">
                  <c:v>1.341226756381849E-2</c:v>
                </c:pt>
                <c:pt idx="10">
                  <c:v>1.6488750205504245E-2</c:v>
                </c:pt>
                <c:pt idx="11">
                  <c:v>2.6075534406018151E-2</c:v>
                </c:pt>
                <c:pt idx="12">
                  <c:v>2.3653564353007615E-2</c:v>
                </c:pt>
                <c:pt idx="13">
                  <c:v>2.6115362311300176E-2</c:v>
                </c:pt>
                <c:pt idx="14">
                  <c:v>2.0613694855060975E-2</c:v>
                </c:pt>
                <c:pt idx="15">
                  <c:v>1.7425040950369241E-2</c:v>
                </c:pt>
              </c:numCache>
            </c:numRef>
          </c:val>
          <c:extLst>
            <c:ext xmlns:c16="http://schemas.microsoft.com/office/drawing/2014/chart" uri="{C3380CC4-5D6E-409C-BE32-E72D297353CC}">
              <c16:uniqueId val="{00000008-85B4-46AF-A408-7EC4203A0264}"/>
            </c:ext>
          </c:extLst>
        </c:ser>
        <c:ser>
          <c:idx val="9"/>
          <c:order val="9"/>
          <c:tx>
            <c:strRef>
              <c:f>'Figure 4'!$B$31</c:f>
              <c:strCache>
                <c:ptCount val="1"/>
                <c:pt idx="0">
                  <c:v>MIMI</c:v>
                </c:pt>
              </c:strCache>
            </c:strRef>
          </c:tx>
          <c:spPr>
            <a:solidFill>
              <a:srgbClr val="94795D"/>
            </a:solidFill>
            <a:ln>
              <a:noFill/>
            </a:ln>
            <a:effectLst/>
          </c:spPr>
          <c:invertIfNegative val="0"/>
          <c:cat>
            <c:numRef>
              <c:f>'Figure 4'!$C$21:$R$21</c:f>
              <c:numCache>
                <c:formatCode>mmm\-yy</c:formatCode>
                <c:ptCount val="16"/>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pt idx="13">
                  <c:v>45139</c:v>
                </c:pt>
                <c:pt idx="14">
                  <c:v>45170</c:v>
                </c:pt>
                <c:pt idx="15">
                  <c:v>45200</c:v>
                </c:pt>
              </c:numCache>
            </c:numRef>
          </c:cat>
          <c:val>
            <c:numRef>
              <c:f>'Figure 4'!$C$31:$R$31</c:f>
              <c:numCache>
                <c:formatCode>0.00%</c:formatCode>
                <c:ptCount val="16"/>
                <c:pt idx="0">
                  <c:v>1.1709953780828043E-2</c:v>
                </c:pt>
                <c:pt idx="1">
                  <c:v>1.229301478431695E-2</c:v>
                </c:pt>
                <c:pt idx="2">
                  <c:v>1.0403035107377306E-2</c:v>
                </c:pt>
                <c:pt idx="3">
                  <c:v>1.053767375894793E-2</c:v>
                </c:pt>
                <c:pt idx="4">
                  <c:v>1.2165682776399456E-2</c:v>
                </c:pt>
                <c:pt idx="5">
                  <c:v>1.2368638648253195E-2</c:v>
                </c:pt>
                <c:pt idx="6">
                  <c:v>1.6843938107262788E-2</c:v>
                </c:pt>
                <c:pt idx="7">
                  <c:v>1.1922554966930675E-2</c:v>
                </c:pt>
                <c:pt idx="8">
                  <c:v>1.1701020269950246E-2</c:v>
                </c:pt>
                <c:pt idx="9">
                  <c:v>1.341226756381849E-2</c:v>
                </c:pt>
                <c:pt idx="10">
                  <c:v>1.6488750205504245E-2</c:v>
                </c:pt>
                <c:pt idx="11">
                  <c:v>2.6075534406018151E-2</c:v>
                </c:pt>
                <c:pt idx="12">
                  <c:v>2.3653564353007615E-2</c:v>
                </c:pt>
                <c:pt idx="13">
                  <c:v>2.6115362311300176E-2</c:v>
                </c:pt>
                <c:pt idx="14">
                  <c:v>2.0613694855060975E-2</c:v>
                </c:pt>
                <c:pt idx="15">
                  <c:v>1.7425040950369241E-2</c:v>
                </c:pt>
              </c:numCache>
            </c:numRef>
          </c:val>
          <c:extLst>
            <c:ext xmlns:c16="http://schemas.microsoft.com/office/drawing/2014/chart" uri="{C3380CC4-5D6E-409C-BE32-E72D297353CC}">
              <c16:uniqueId val="{00000009-85B4-46AF-A408-7EC4203A0264}"/>
            </c:ext>
          </c:extLst>
        </c:ser>
        <c:ser>
          <c:idx val="10"/>
          <c:order val="10"/>
          <c:tx>
            <c:strRef>
              <c:f>'Figure 4'!$B$32</c:f>
              <c:strCache>
                <c:ptCount val="1"/>
                <c:pt idx="0">
                  <c:v>Other</c:v>
                </c:pt>
              </c:strCache>
            </c:strRef>
          </c:tx>
          <c:spPr>
            <a:solidFill>
              <a:srgbClr val="71DBD4"/>
            </a:solidFill>
            <a:ln>
              <a:noFill/>
            </a:ln>
            <a:effectLst/>
          </c:spPr>
          <c:invertIfNegative val="0"/>
          <c:cat>
            <c:numRef>
              <c:f>'Figure 4'!$C$21:$R$21</c:f>
              <c:numCache>
                <c:formatCode>mmm\-yy</c:formatCode>
                <c:ptCount val="16"/>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pt idx="13">
                  <c:v>45139</c:v>
                </c:pt>
                <c:pt idx="14">
                  <c:v>45170</c:v>
                </c:pt>
                <c:pt idx="15">
                  <c:v>45200</c:v>
                </c:pt>
              </c:numCache>
            </c:numRef>
          </c:cat>
          <c:val>
            <c:numRef>
              <c:f>'Figure 4'!$C$32:$R$32</c:f>
              <c:numCache>
                <c:formatCode>0.00%</c:formatCode>
                <c:ptCount val="16"/>
                <c:pt idx="0">
                  <c:v>2.3871393412912337E-2</c:v>
                </c:pt>
                <c:pt idx="1">
                  <c:v>2.4335620767975095E-2</c:v>
                </c:pt>
                <c:pt idx="2">
                  <c:v>2.448712914741033E-2</c:v>
                </c:pt>
                <c:pt idx="3">
                  <c:v>2.1870500838310318E-2</c:v>
                </c:pt>
                <c:pt idx="4">
                  <c:v>2.5530140182198232E-2</c:v>
                </c:pt>
                <c:pt idx="5">
                  <c:v>2.7497096078202513E-2</c:v>
                </c:pt>
                <c:pt idx="6">
                  <c:v>2.8026484175944149E-2</c:v>
                </c:pt>
                <c:pt idx="7">
                  <c:v>2.8743261990120363E-2</c:v>
                </c:pt>
                <c:pt idx="8">
                  <c:v>2.2354930019303287E-2</c:v>
                </c:pt>
                <c:pt idx="9">
                  <c:v>2.895931109264251E-2</c:v>
                </c:pt>
                <c:pt idx="10">
                  <c:v>2.6862405085999741E-2</c:v>
                </c:pt>
                <c:pt idx="11">
                  <c:v>2.4977719062583805E-2</c:v>
                </c:pt>
                <c:pt idx="12">
                  <c:v>2.768902361016147E-2</c:v>
                </c:pt>
                <c:pt idx="13">
                  <c:v>2.7100193755843178E-2</c:v>
                </c:pt>
                <c:pt idx="14">
                  <c:v>2.5053886761074756E-2</c:v>
                </c:pt>
                <c:pt idx="15">
                  <c:v>4.4097101958100599E-2</c:v>
                </c:pt>
              </c:numCache>
            </c:numRef>
          </c:val>
          <c:extLst>
            <c:ext xmlns:c16="http://schemas.microsoft.com/office/drawing/2014/chart" uri="{C3380CC4-5D6E-409C-BE32-E72D297353CC}">
              <c16:uniqueId val="{0000000A-85B4-46AF-A408-7EC4203A0264}"/>
            </c:ext>
          </c:extLst>
        </c:ser>
        <c:dLbls>
          <c:showLegendKey val="0"/>
          <c:showVal val="0"/>
          <c:showCatName val="0"/>
          <c:showSerName val="0"/>
          <c:showPercent val="0"/>
          <c:showBubbleSize val="0"/>
        </c:dLbls>
        <c:gapWidth val="150"/>
        <c:overlap val="100"/>
        <c:axId val="606908496"/>
        <c:axId val="606904232"/>
      </c:barChart>
      <c:dateAx>
        <c:axId val="606908496"/>
        <c:scaling>
          <c:orientation val="minMax"/>
        </c:scaling>
        <c:delete val="0"/>
        <c:axPos val="b"/>
        <c:numFmt formatCode="mmm\-yy" sourceLinked="1"/>
        <c:majorTickMark val="none"/>
        <c:minorTickMark val="none"/>
        <c:tickLblPos val="low"/>
        <c:spPr>
          <a:noFill/>
          <a:ln w="9525" cap="flat" cmpd="sng" algn="ctr">
            <a:solidFill>
              <a:schemeClr val="bg1">
                <a:lumMod val="75000"/>
              </a:schemeClr>
            </a:solidFill>
            <a:round/>
          </a:ln>
          <a:effectLst/>
        </c:spPr>
        <c:txPr>
          <a:bodyPr rot="-2100000" spcFirstLastPara="1" vertOverflow="ellipsis"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crossAx val="606904232"/>
        <c:crosses val="autoZero"/>
        <c:auto val="1"/>
        <c:lblOffset val="0"/>
        <c:baseTimeUnit val="months"/>
      </c:dateAx>
      <c:valAx>
        <c:axId val="606904232"/>
        <c:scaling>
          <c:orientation val="minMax"/>
          <c:max val="1"/>
        </c:scaling>
        <c:delete val="0"/>
        <c:axPos val="l"/>
        <c:majorGridlines>
          <c:spPr>
            <a:ln w="6350" cap="flat" cmpd="sng" algn="ctr">
              <a:solidFill>
                <a:schemeClr val="bg1">
                  <a:lumMod val="7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chemeClr val="tx1"/>
                    </a:solidFill>
                    <a:latin typeface="+mn-lt"/>
                    <a:ea typeface="+mn-ea"/>
                    <a:cs typeface="Segoe UI Semilight" panose="020B0402040204020203" pitchFamily="34" charset="0"/>
                  </a:defRPr>
                </a:pPr>
                <a:r>
                  <a:rPr lang="en-AU" sz="900" b="1" i="0" baseline="0">
                    <a:solidFill>
                      <a:schemeClr val="tx1"/>
                    </a:solidFill>
                    <a:effectLst/>
                  </a:rPr>
                  <a:t>Market share (%)</a:t>
                </a:r>
                <a:endParaRPr lang="en-AU" sz="900" b="1">
                  <a:solidFill>
                    <a:schemeClr val="tx1"/>
                  </a:solidFill>
                  <a:effectLst/>
                </a:endParaRPr>
              </a:p>
            </c:rich>
          </c:tx>
          <c:layout>
            <c:manualLayout>
              <c:xMode val="edge"/>
              <c:yMode val="edge"/>
              <c:x val="2.1602914674217926E-3"/>
              <c:y val="0.2333478065125128"/>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chemeClr val="tx1"/>
                  </a:solidFill>
                  <a:latin typeface="+mn-lt"/>
                  <a:ea typeface="+mn-ea"/>
                  <a:cs typeface="Segoe UI Semilight" panose="020B0402040204020203"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crossAx val="606908496"/>
        <c:crosses val="autoZero"/>
        <c:crossBetween val="between"/>
      </c:valAx>
      <c:spPr>
        <a:noFill/>
        <a:ln>
          <a:noFill/>
        </a:ln>
        <a:effectLst/>
      </c:spPr>
    </c:plotArea>
    <c:legend>
      <c:legendPos val="r"/>
      <c:layout>
        <c:manualLayout>
          <c:xMode val="edge"/>
          <c:yMode val="edge"/>
          <c:x val="0.88368615134066208"/>
          <c:y val="1.5779285033664568E-2"/>
          <c:w val="0.11631384865933811"/>
          <c:h val="0.856237107464843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latin typeface="Segoe UI Semilight" panose="020B0402040204020203" pitchFamily="34" charset="0"/>
          <a:cs typeface="Segoe UI Semilight" panose="020B0402040204020203"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13880941321575E-2"/>
          <c:y val="2.5340344567655687E-2"/>
          <c:w val="0.74449731257294305"/>
          <c:h val="0.81236821591283104"/>
        </c:manualLayout>
      </c:layout>
      <c:areaChart>
        <c:grouping val="stacked"/>
        <c:varyColors val="0"/>
        <c:ser>
          <c:idx val="6"/>
          <c:order val="0"/>
          <c:tx>
            <c:strRef>
              <c:f>'Figure 5'!$B$29</c:f>
              <c:strCache>
                <c:ptCount val="1"/>
                <c:pt idx="0">
                  <c:v>Other</c:v>
                </c:pt>
              </c:strCache>
            </c:strRef>
          </c:tx>
          <c:spPr>
            <a:solidFill>
              <a:srgbClr val="3C1053"/>
            </a:solidFill>
            <a:ln>
              <a:noFill/>
            </a:ln>
            <a:effectLst/>
          </c:spPr>
          <c:cat>
            <c:numRef>
              <c:f>'Figure 5'!$C$21:$Q$21</c:f>
              <c:numCache>
                <c:formatCode>mmm\-yy</c:formatCode>
                <c:ptCount val="15"/>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pt idx="13">
                  <c:v>45139</c:v>
                </c:pt>
                <c:pt idx="14">
                  <c:v>45170</c:v>
                </c:pt>
              </c:numCache>
            </c:numRef>
          </c:cat>
          <c:val>
            <c:numRef>
              <c:f>'Figure 5'!$C$29:$Q$29</c:f>
              <c:numCache>
                <c:formatCode>#,##0.0</c:formatCode>
                <c:ptCount val="15"/>
                <c:pt idx="0">
                  <c:v>1.2967741935483901</c:v>
                </c:pt>
                <c:pt idx="1">
                  <c:v>1.3129032258064499</c:v>
                </c:pt>
                <c:pt idx="2">
                  <c:v>1.05</c:v>
                </c:pt>
                <c:pt idx="3">
                  <c:v>0.87096774193548399</c:v>
                </c:pt>
                <c:pt idx="4">
                  <c:v>0.76333333333333298</c:v>
                </c:pt>
                <c:pt idx="5">
                  <c:v>0.67741935483870996</c:v>
                </c:pt>
                <c:pt idx="6">
                  <c:v>0.67096774193548403</c:v>
                </c:pt>
                <c:pt idx="7">
                  <c:v>0.72142857142857097</c:v>
                </c:pt>
                <c:pt idx="8">
                  <c:v>0.71612903225806501</c:v>
                </c:pt>
                <c:pt idx="9">
                  <c:v>0.78</c:v>
                </c:pt>
                <c:pt idx="10">
                  <c:v>1.0129032258064501</c:v>
                </c:pt>
                <c:pt idx="11">
                  <c:v>1.34</c:v>
                </c:pt>
                <c:pt idx="12">
                  <c:v>1.30645161290323</c:v>
                </c:pt>
                <c:pt idx="13">
                  <c:v>1.06774193548387</c:v>
                </c:pt>
                <c:pt idx="14">
                  <c:v>0.81333333333333302</c:v>
                </c:pt>
              </c:numCache>
            </c:numRef>
          </c:val>
          <c:extLst>
            <c:ext xmlns:c16="http://schemas.microsoft.com/office/drawing/2014/chart" uri="{C3380CC4-5D6E-409C-BE32-E72D297353CC}">
              <c16:uniqueId val="{00000000-2BDC-4F69-A7A9-A90C1BB60CAC}"/>
            </c:ext>
          </c:extLst>
        </c:ser>
        <c:ser>
          <c:idx val="0"/>
          <c:order val="1"/>
          <c:tx>
            <c:strRef>
              <c:f>'Figure 5'!$B$22</c:f>
              <c:strCache>
                <c:ptCount val="1"/>
                <c:pt idx="0">
                  <c:v>Domestic LNG</c:v>
                </c:pt>
              </c:strCache>
            </c:strRef>
          </c:tx>
          <c:spPr>
            <a:solidFill>
              <a:srgbClr val="94795D"/>
            </a:solidFill>
            <a:ln>
              <a:noFill/>
            </a:ln>
            <a:effectLst/>
          </c:spPr>
          <c:cat>
            <c:numRef>
              <c:f>'Figure 5'!$C$21:$Q$21</c:f>
              <c:numCache>
                <c:formatCode>mmm\-yy</c:formatCode>
                <c:ptCount val="15"/>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pt idx="13">
                  <c:v>45139</c:v>
                </c:pt>
                <c:pt idx="14">
                  <c:v>45170</c:v>
                </c:pt>
              </c:numCache>
            </c:numRef>
          </c:cat>
          <c:val>
            <c:numRef>
              <c:f>'Figure 5'!$C$22:$Q$22</c:f>
              <c:numCache>
                <c:formatCode>#,##0.0</c:formatCode>
                <c:ptCount val="15"/>
                <c:pt idx="0">
                  <c:v>3.2258064516129002E-3</c:v>
                </c:pt>
                <c:pt idx="1">
                  <c:v>3.2258064516129002E-3</c:v>
                </c:pt>
                <c:pt idx="2">
                  <c:v>0</c:v>
                </c:pt>
                <c:pt idx="3">
                  <c:v>0</c:v>
                </c:pt>
                <c:pt idx="4">
                  <c:v>0</c:v>
                </c:pt>
                <c:pt idx="5">
                  <c:v>3.2258064516129002E-3</c:v>
                </c:pt>
                <c:pt idx="6">
                  <c:v>0</c:v>
                </c:pt>
                <c:pt idx="7">
                  <c:v>0</c:v>
                </c:pt>
                <c:pt idx="8">
                  <c:v>0</c:v>
                </c:pt>
                <c:pt idx="9">
                  <c:v>0</c:v>
                </c:pt>
                <c:pt idx="10">
                  <c:v>0.62580645161290305</c:v>
                </c:pt>
                <c:pt idx="11">
                  <c:v>2.81</c:v>
                </c:pt>
                <c:pt idx="12">
                  <c:v>0</c:v>
                </c:pt>
                <c:pt idx="13">
                  <c:v>0</c:v>
                </c:pt>
                <c:pt idx="14">
                  <c:v>6.6666666666666697E-3</c:v>
                </c:pt>
              </c:numCache>
            </c:numRef>
          </c:val>
          <c:extLst>
            <c:ext xmlns:c16="http://schemas.microsoft.com/office/drawing/2014/chart" uri="{C3380CC4-5D6E-409C-BE32-E72D297353CC}">
              <c16:uniqueId val="{00000001-2BDC-4F69-A7A9-A90C1BB60CAC}"/>
            </c:ext>
          </c:extLst>
        </c:ser>
        <c:ser>
          <c:idx val="1"/>
          <c:order val="2"/>
          <c:tx>
            <c:strRef>
              <c:f>'Figure 5'!$B$23</c:f>
              <c:strCache>
                <c:ptCount val="1"/>
                <c:pt idx="0">
                  <c:v>Non-SWIS GPG</c:v>
                </c:pt>
              </c:strCache>
            </c:strRef>
          </c:tx>
          <c:spPr>
            <a:solidFill>
              <a:srgbClr val="E56A54"/>
            </a:solidFill>
            <a:ln>
              <a:noFill/>
            </a:ln>
            <a:effectLst/>
          </c:spPr>
          <c:cat>
            <c:numRef>
              <c:f>'Figure 5'!$C$21:$Q$21</c:f>
              <c:numCache>
                <c:formatCode>mmm\-yy</c:formatCode>
                <c:ptCount val="15"/>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pt idx="13">
                  <c:v>45139</c:v>
                </c:pt>
                <c:pt idx="14">
                  <c:v>45170</c:v>
                </c:pt>
              </c:numCache>
            </c:numRef>
          </c:cat>
          <c:val>
            <c:numRef>
              <c:f>'Figure 5'!$C$23:$Q$23</c:f>
              <c:numCache>
                <c:formatCode>#,##0.0</c:formatCode>
                <c:ptCount val="15"/>
                <c:pt idx="0">
                  <c:v>34.709677419354797</c:v>
                </c:pt>
                <c:pt idx="1">
                  <c:v>36.200000000000003</c:v>
                </c:pt>
                <c:pt idx="2">
                  <c:v>38.053333333333299</c:v>
                </c:pt>
                <c:pt idx="3">
                  <c:v>38.048387096774199</c:v>
                </c:pt>
                <c:pt idx="4">
                  <c:v>38.963333333333303</c:v>
                </c:pt>
                <c:pt idx="5">
                  <c:v>43.661290322580598</c:v>
                </c:pt>
                <c:pt idx="6">
                  <c:v>42.316129032258097</c:v>
                </c:pt>
                <c:pt idx="7">
                  <c:v>42.878571428571398</c:v>
                </c:pt>
                <c:pt idx="8">
                  <c:v>43.374193548387098</c:v>
                </c:pt>
                <c:pt idx="9">
                  <c:v>39.32</c:v>
                </c:pt>
                <c:pt idx="10">
                  <c:v>40.238709677419401</c:v>
                </c:pt>
                <c:pt idx="11">
                  <c:v>38.003333333333302</c:v>
                </c:pt>
                <c:pt idx="12">
                  <c:v>37</c:v>
                </c:pt>
                <c:pt idx="13">
                  <c:v>39.338709677419303</c:v>
                </c:pt>
                <c:pt idx="14">
                  <c:v>37.5</c:v>
                </c:pt>
              </c:numCache>
            </c:numRef>
          </c:val>
          <c:extLst>
            <c:ext xmlns:c16="http://schemas.microsoft.com/office/drawing/2014/chart" uri="{C3380CC4-5D6E-409C-BE32-E72D297353CC}">
              <c16:uniqueId val="{00000002-2BDC-4F69-A7A9-A90C1BB60CAC}"/>
            </c:ext>
          </c:extLst>
        </c:ser>
        <c:ser>
          <c:idx val="2"/>
          <c:order val="3"/>
          <c:tx>
            <c:strRef>
              <c:f>'Figure 5'!$B$24</c:f>
              <c:strCache>
                <c:ptCount val="1"/>
                <c:pt idx="0">
                  <c:v>SWIS GPG</c:v>
                </c:pt>
              </c:strCache>
            </c:strRef>
          </c:tx>
          <c:spPr>
            <a:solidFill>
              <a:srgbClr val="948794"/>
            </a:solidFill>
            <a:ln>
              <a:noFill/>
            </a:ln>
            <a:effectLst/>
          </c:spPr>
          <c:cat>
            <c:numRef>
              <c:f>'Figure 5'!$C$21:$Q$21</c:f>
              <c:numCache>
                <c:formatCode>mmm\-yy</c:formatCode>
                <c:ptCount val="15"/>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pt idx="13">
                  <c:v>45139</c:v>
                </c:pt>
                <c:pt idx="14">
                  <c:v>45170</c:v>
                </c:pt>
              </c:numCache>
            </c:numRef>
          </c:cat>
          <c:val>
            <c:numRef>
              <c:f>'Figure 5'!$C$24:$Q$24</c:f>
              <c:numCache>
                <c:formatCode>#,##0.0</c:formatCode>
                <c:ptCount val="15"/>
                <c:pt idx="0">
                  <c:v>322.7</c:v>
                </c:pt>
                <c:pt idx="1">
                  <c:v>324.40483870967699</c:v>
                </c:pt>
                <c:pt idx="2">
                  <c:v>306.618333333333</c:v>
                </c:pt>
                <c:pt idx="3">
                  <c:v>253.66935483871001</c:v>
                </c:pt>
                <c:pt idx="4">
                  <c:v>250.32333333333301</c:v>
                </c:pt>
                <c:pt idx="5">
                  <c:v>277.68225806451602</c:v>
                </c:pt>
                <c:pt idx="6">
                  <c:v>251.00322580645201</c:v>
                </c:pt>
                <c:pt idx="7">
                  <c:v>236.77857142857101</c:v>
                </c:pt>
                <c:pt idx="8">
                  <c:v>235.620967741935</c:v>
                </c:pt>
                <c:pt idx="9">
                  <c:v>262.78166666666698</c:v>
                </c:pt>
                <c:pt idx="10">
                  <c:v>274.23548387096798</c:v>
                </c:pt>
                <c:pt idx="11">
                  <c:v>356.90833333333302</c:v>
                </c:pt>
                <c:pt idx="12">
                  <c:v>310.69193548387102</c:v>
                </c:pt>
                <c:pt idx="13">
                  <c:v>320.66129032258101</c:v>
                </c:pt>
                <c:pt idx="14">
                  <c:v>293.34333333333302</c:v>
                </c:pt>
              </c:numCache>
            </c:numRef>
          </c:val>
          <c:extLst>
            <c:ext xmlns:c16="http://schemas.microsoft.com/office/drawing/2014/chart" uri="{C3380CC4-5D6E-409C-BE32-E72D297353CC}">
              <c16:uniqueId val="{00000003-2BDC-4F69-A7A9-A90C1BB60CAC}"/>
            </c:ext>
          </c:extLst>
        </c:ser>
        <c:ser>
          <c:idx val="3"/>
          <c:order val="4"/>
          <c:tx>
            <c:strRef>
              <c:f>'Figure 5'!$B$25</c:f>
              <c:strCache>
                <c:ptCount val="1"/>
                <c:pt idx="0">
                  <c:v>Industrials</c:v>
                </c:pt>
              </c:strCache>
            </c:strRef>
          </c:tx>
          <c:spPr>
            <a:solidFill>
              <a:srgbClr val="FDD26E"/>
            </a:solidFill>
            <a:ln>
              <a:noFill/>
            </a:ln>
            <a:effectLst/>
          </c:spPr>
          <c:cat>
            <c:numRef>
              <c:f>'Figure 5'!$C$21:$Q$21</c:f>
              <c:numCache>
                <c:formatCode>mmm\-yy</c:formatCode>
                <c:ptCount val="15"/>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pt idx="13">
                  <c:v>45139</c:v>
                </c:pt>
                <c:pt idx="14">
                  <c:v>45170</c:v>
                </c:pt>
              </c:numCache>
            </c:numRef>
          </c:cat>
          <c:val>
            <c:numRef>
              <c:f>'Figure 5'!$C$25:$Q$25</c:f>
              <c:numCache>
                <c:formatCode>#,##0.0</c:formatCode>
                <c:ptCount val="15"/>
                <c:pt idx="0">
                  <c:v>178.2</c:v>
                </c:pt>
                <c:pt idx="1">
                  <c:v>177.351612903226</c:v>
                </c:pt>
                <c:pt idx="2">
                  <c:v>179.09333333333299</c:v>
                </c:pt>
                <c:pt idx="3">
                  <c:v>178.85483870967701</c:v>
                </c:pt>
                <c:pt idx="4">
                  <c:v>164.70333333333301</c:v>
                </c:pt>
                <c:pt idx="5">
                  <c:v>170.51935483871</c:v>
                </c:pt>
                <c:pt idx="6">
                  <c:v>149.232258064516</c:v>
                </c:pt>
                <c:pt idx="7">
                  <c:v>170.582142857143</c:v>
                </c:pt>
                <c:pt idx="8">
                  <c:v>170.82903225806501</c:v>
                </c:pt>
                <c:pt idx="9">
                  <c:v>178.77</c:v>
                </c:pt>
                <c:pt idx="10">
                  <c:v>180.27096774193501</c:v>
                </c:pt>
                <c:pt idx="11">
                  <c:v>132.29666666666699</c:v>
                </c:pt>
                <c:pt idx="12">
                  <c:v>93.493548387096794</c:v>
                </c:pt>
                <c:pt idx="13">
                  <c:v>128.54516129032299</c:v>
                </c:pt>
                <c:pt idx="14">
                  <c:v>178.40333333333299</c:v>
                </c:pt>
              </c:numCache>
            </c:numRef>
          </c:val>
          <c:extLst>
            <c:ext xmlns:c16="http://schemas.microsoft.com/office/drawing/2014/chart" uri="{C3380CC4-5D6E-409C-BE32-E72D297353CC}">
              <c16:uniqueId val="{00000004-2BDC-4F69-A7A9-A90C1BB60CAC}"/>
            </c:ext>
          </c:extLst>
        </c:ser>
        <c:ser>
          <c:idx val="4"/>
          <c:order val="5"/>
          <c:tx>
            <c:strRef>
              <c:f>'Figure 5'!$B$26</c:f>
              <c:strCache>
                <c:ptCount val="1"/>
                <c:pt idx="0">
                  <c:v>Minerals processing</c:v>
                </c:pt>
              </c:strCache>
            </c:strRef>
          </c:tx>
          <c:spPr>
            <a:solidFill>
              <a:srgbClr val="606EB2"/>
            </a:solidFill>
            <a:ln>
              <a:noFill/>
            </a:ln>
            <a:effectLst/>
          </c:spPr>
          <c:cat>
            <c:numRef>
              <c:f>'Figure 5'!$C$21:$Q$21</c:f>
              <c:numCache>
                <c:formatCode>mmm\-yy</c:formatCode>
                <c:ptCount val="15"/>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pt idx="13">
                  <c:v>45139</c:v>
                </c:pt>
                <c:pt idx="14">
                  <c:v>45170</c:v>
                </c:pt>
              </c:numCache>
            </c:numRef>
          </c:cat>
          <c:val>
            <c:numRef>
              <c:f>'Figure 5'!$C$26:$Q$26</c:f>
              <c:numCache>
                <c:formatCode>#,##0.0</c:formatCode>
                <c:ptCount val="15"/>
                <c:pt idx="0">
                  <c:v>281.60322580645197</c:v>
                </c:pt>
                <c:pt idx="1">
                  <c:v>262.54516129032299</c:v>
                </c:pt>
                <c:pt idx="2">
                  <c:v>267.97333333333302</c:v>
                </c:pt>
                <c:pt idx="3">
                  <c:v>253.638709677419</c:v>
                </c:pt>
                <c:pt idx="4">
                  <c:v>265.81</c:v>
                </c:pt>
                <c:pt idx="5">
                  <c:v>270.76451612903202</c:v>
                </c:pt>
                <c:pt idx="6">
                  <c:v>255.203225806452</c:v>
                </c:pt>
                <c:pt idx="7">
                  <c:v>243.82142857142901</c:v>
                </c:pt>
                <c:pt idx="8">
                  <c:v>251.23548387096801</c:v>
                </c:pt>
                <c:pt idx="9">
                  <c:v>247.62666666666701</c:v>
                </c:pt>
                <c:pt idx="10">
                  <c:v>250.761290322581</c:v>
                </c:pt>
                <c:pt idx="11">
                  <c:v>256.863333333333</c:v>
                </c:pt>
                <c:pt idx="12">
                  <c:v>263.79354838709702</c:v>
                </c:pt>
                <c:pt idx="13">
                  <c:v>270.97741935483901</c:v>
                </c:pt>
                <c:pt idx="14">
                  <c:v>277.303333333333</c:v>
                </c:pt>
              </c:numCache>
            </c:numRef>
          </c:val>
          <c:extLst>
            <c:ext xmlns:c16="http://schemas.microsoft.com/office/drawing/2014/chart" uri="{C3380CC4-5D6E-409C-BE32-E72D297353CC}">
              <c16:uniqueId val="{00000005-2BDC-4F69-A7A9-A90C1BB60CAC}"/>
            </c:ext>
          </c:extLst>
        </c:ser>
        <c:ser>
          <c:idx val="5"/>
          <c:order val="6"/>
          <c:tx>
            <c:strRef>
              <c:f>'Figure 5'!$B$27</c:f>
              <c:strCache>
                <c:ptCount val="1"/>
                <c:pt idx="0">
                  <c:v>Mining</c:v>
                </c:pt>
              </c:strCache>
            </c:strRef>
          </c:tx>
          <c:spPr>
            <a:solidFill>
              <a:srgbClr val="71DBD4"/>
            </a:solidFill>
            <a:ln>
              <a:noFill/>
            </a:ln>
            <a:effectLst/>
          </c:spPr>
          <c:cat>
            <c:numRef>
              <c:f>'Figure 5'!$C$21:$Q$21</c:f>
              <c:numCache>
                <c:formatCode>mmm\-yy</c:formatCode>
                <c:ptCount val="15"/>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pt idx="13">
                  <c:v>45139</c:v>
                </c:pt>
                <c:pt idx="14">
                  <c:v>45170</c:v>
                </c:pt>
              </c:numCache>
            </c:numRef>
          </c:cat>
          <c:val>
            <c:numRef>
              <c:f>'Figure 5'!$C$27:$Q$27</c:f>
              <c:numCache>
                <c:formatCode>#,##0.0</c:formatCode>
                <c:ptCount val="15"/>
                <c:pt idx="0">
                  <c:v>285.87741935483848</c:v>
                </c:pt>
                <c:pt idx="1">
                  <c:v>279.55806451612926</c:v>
                </c:pt>
                <c:pt idx="2">
                  <c:v>290.196666666667</c:v>
                </c:pt>
                <c:pt idx="3">
                  <c:v>296.01612903225771</c:v>
                </c:pt>
                <c:pt idx="4">
                  <c:v>281.446666666667</c:v>
                </c:pt>
                <c:pt idx="5">
                  <c:v>293.77741935483908</c:v>
                </c:pt>
                <c:pt idx="6">
                  <c:v>286.46129032258034</c:v>
                </c:pt>
                <c:pt idx="7">
                  <c:v>287.78928571428605</c:v>
                </c:pt>
                <c:pt idx="8">
                  <c:v>282.72903225806431</c:v>
                </c:pt>
                <c:pt idx="9">
                  <c:v>268.45666666666659</c:v>
                </c:pt>
                <c:pt idx="10">
                  <c:v>282.41290322580699</c:v>
                </c:pt>
                <c:pt idx="11">
                  <c:v>293.92</c:v>
                </c:pt>
                <c:pt idx="12">
                  <c:v>278.40645161290291</c:v>
                </c:pt>
                <c:pt idx="13">
                  <c:v>267.52258064516116</c:v>
                </c:pt>
                <c:pt idx="14">
                  <c:v>291.97666666666709</c:v>
                </c:pt>
              </c:numCache>
            </c:numRef>
          </c:val>
          <c:extLst>
            <c:ext xmlns:c16="http://schemas.microsoft.com/office/drawing/2014/chart" uri="{C3380CC4-5D6E-409C-BE32-E72D297353CC}">
              <c16:uniqueId val="{00000006-2BDC-4F69-A7A9-A90C1BB60CAC}"/>
            </c:ext>
          </c:extLst>
        </c:ser>
        <c:ser>
          <c:idx val="7"/>
          <c:order val="7"/>
          <c:tx>
            <c:strRef>
              <c:f>'Figure 5'!$B$28</c:f>
              <c:strCache>
                <c:ptCount val="1"/>
                <c:pt idx="0">
                  <c:v>Distribution</c:v>
                </c:pt>
              </c:strCache>
            </c:strRef>
          </c:tx>
          <c:spPr>
            <a:solidFill>
              <a:schemeClr val="accent2">
                <a:lumMod val="60000"/>
              </a:schemeClr>
            </a:solidFill>
            <a:ln w="25400">
              <a:noFill/>
            </a:ln>
            <a:effectLst/>
          </c:spPr>
          <c:val>
            <c:numRef>
              <c:f>'Figure 5'!$C$28:$Q$28</c:f>
              <c:numCache>
                <c:formatCode>#,##0.0</c:formatCode>
                <c:ptCount val="15"/>
                <c:pt idx="0">
                  <c:v>98.067843193548399</c:v>
                </c:pt>
                <c:pt idx="1">
                  <c:v>98.739003774193606</c:v>
                </c:pt>
                <c:pt idx="2">
                  <c:v>83.771775133333307</c:v>
                </c:pt>
                <c:pt idx="3">
                  <c:v>76.7743550322581</c:v>
                </c:pt>
                <c:pt idx="4">
                  <c:v>71.035176633333407</c:v>
                </c:pt>
                <c:pt idx="5">
                  <c:v>58.906048064516099</c:v>
                </c:pt>
                <c:pt idx="6">
                  <c:v>59.455488903225799</c:v>
                </c:pt>
                <c:pt idx="7">
                  <c:v>61.880586178571406</c:v>
                </c:pt>
                <c:pt idx="8">
                  <c:v>66.0561157419355</c:v>
                </c:pt>
                <c:pt idx="9">
                  <c:v>74.627303933333394</c:v>
                </c:pt>
                <c:pt idx="10">
                  <c:v>84.717092806451603</c:v>
                </c:pt>
                <c:pt idx="11">
                  <c:v>103.57489296666671</c:v>
                </c:pt>
                <c:pt idx="12">
                  <c:v>99.257842225806513</c:v>
                </c:pt>
                <c:pt idx="13">
                  <c:v>94.727360129032292</c:v>
                </c:pt>
                <c:pt idx="14">
                  <c:v>79.003378533333404</c:v>
                </c:pt>
              </c:numCache>
            </c:numRef>
          </c:val>
          <c:extLst>
            <c:ext xmlns:c16="http://schemas.microsoft.com/office/drawing/2014/chart" uri="{C3380CC4-5D6E-409C-BE32-E72D297353CC}">
              <c16:uniqueId val="{00000000-49B3-4817-AB60-4B7F502F492B}"/>
            </c:ext>
          </c:extLst>
        </c:ser>
        <c:dLbls>
          <c:showLegendKey val="0"/>
          <c:showVal val="0"/>
          <c:showCatName val="0"/>
          <c:showSerName val="0"/>
          <c:showPercent val="0"/>
          <c:showBubbleSize val="0"/>
        </c:dLbls>
        <c:axId val="1022754928"/>
        <c:axId val="1022757088"/>
      </c:areaChart>
      <c:dateAx>
        <c:axId val="10227549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022757088"/>
        <c:crosses val="autoZero"/>
        <c:auto val="1"/>
        <c:lblOffset val="100"/>
        <c:baseTimeUnit val="months"/>
      </c:dateAx>
      <c:valAx>
        <c:axId val="1022757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AU" b="1">
                    <a:solidFill>
                      <a:schemeClr val="tx1"/>
                    </a:solidFill>
                  </a:rPr>
                  <a:t>Gas demand (TJ/day)</a:t>
                </a:r>
              </a:p>
            </c:rich>
          </c:tx>
          <c:layout>
            <c:manualLayout>
              <c:xMode val="edge"/>
              <c:yMode val="edge"/>
              <c:x val="2.9026554199373129E-3"/>
              <c:y val="0.1958151298352590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22754928"/>
        <c:crosses val="autoZero"/>
        <c:crossBetween val="midCat"/>
      </c:valAx>
      <c:spPr>
        <a:noFill/>
        <a:ln>
          <a:noFill/>
        </a:ln>
        <a:effectLst/>
      </c:spPr>
    </c:plotArea>
    <c:legend>
      <c:legendPos val="r"/>
      <c:layout>
        <c:manualLayout>
          <c:xMode val="edge"/>
          <c:yMode val="edge"/>
          <c:x val="0.86938003770594829"/>
          <c:y val="4.2620264347705578E-2"/>
          <c:w val="0.13061996229405176"/>
          <c:h val="0.856227415247631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5027515399728"/>
          <c:y val="4.8442858579448717E-2"/>
          <c:w val="0.87626774949055564"/>
          <c:h val="0.75429137148425174"/>
        </c:manualLayout>
      </c:layout>
      <c:lineChart>
        <c:grouping val="standard"/>
        <c:varyColors val="0"/>
        <c:ser>
          <c:idx val="2"/>
          <c:order val="0"/>
          <c:tx>
            <c:strRef>
              <c:f>'Figure 6'!$B$21</c:f>
              <c:strCache>
                <c:ptCount val="1"/>
                <c:pt idx="0">
                  <c:v>Potential gas supply</c:v>
                </c:pt>
              </c:strCache>
            </c:strRef>
          </c:tx>
          <c:spPr>
            <a:ln w="28575" cap="rnd">
              <a:solidFill>
                <a:schemeClr val="accent1"/>
              </a:solidFill>
              <a:round/>
            </a:ln>
            <a:effectLst/>
          </c:spPr>
          <c:marker>
            <c:symbol val="none"/>
          </c:marker>
          <c:cat>
            <c:numRef>
              <c:f>'Figure 6'!$C$20:$M$20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6'!$C$21:$M$21</c:f>
              <c:numCache>
                <c:formatCode>_-* #,##0_-;\-* #,##0_-;_-* "-"??_-;_-@_-</c:formatCode>
                <c:ptCount val="11"/>
                <c:pt idx="0">
                  <c:v>1053.104</c:v>
                </c:pt>
                <c:pt idx="1">
                  <c:v>1077.0104017850877</c:v>
                </c:pt>
                <c:pt idx="2">
                  <c:v>1044.2462580995041</c:v>
                </c:pt>
                <c:pt idx="3">
                  <c:v>1022.7174257044333</c:v>
                </c:pt>
                <c:pt idx="4">
                  <c:v>1097.7646605901095</c:v>
                </c:pt>
                <c:pt idx="5">
                  <c:v>1190.7059690505721</c:v>
                </c:pt>
                <c:pt idx="6">
                  <c:v>1240.9957751497971</c:v>
                </c:pt>
                <c:pt idx="7">
                  <c:v>1159.6560886154712</c:v>
                </c:pt>
                <c:pt idx="8">
                  <c:v>1121.7843573486757</c:v>
                </c:pt>
                <c:pt idx="9">
                  <c:v>985.20890514616201</c:v>
                </c:pt>
                <c:pt idx="10">
                  <c:v>963.20271507781558</c:v>
                </c:pt>
              </c:numCache>
            </c:numRef>
          </c:val>
          <c:smooth val="0"/>
          <c:extLst xmlns:c15="http://schemas.microsoft.com/office/drawing/2012/chart">
            <c:ext xmlns:c16="http://schemas.microsoft.com/office/drawing/2014/chart" uri="{C3380CC4-5D6E-409C-BE32-E72D297353CC}">
              <c16:uniqueId val="{00000000-D5D0-4B67-A48E-13CA2CBD3340}"/>
            </c:ext>
          </c:extLst>
        </c:ser>
        <c:ser>
          <c:idx val="0"/>
          <c:order val="1"/>
          <c:tx>
            <c:strRef>
              <c:f>'Figure 6'!$B$22</c:f>
              <c:strCache>
                <c:ptCount val="1"/>
                <c:pt idx="0">
                  <c:v>Domestic gas demand</c:v>
                </c:pt>
              </c:strCache>
            </c:strRef>
          </c:tx>
          <c:spPr>
            <a:ln w="28575" cap="rnd">
              <a:solidFill>
                <a:schemeClr val="accent6"/>
              </a:solidFill>
              <a:prstDash val="solid"/>
              <a:round/>
            </a:ln>
            <a:effectLst/>
          </c:spPr>
          <c:marker>
            <c:symbol val="none"/>
          </c:marker>
          <c:cat>
            <c:numRef>
              <c:f>'Figure 6'!$C$20:$M$20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6'!$C$22:$M$22</c:f>
              <c:numCache>
                <c:formatCode>_-* #,##0_-;\-* #,##0_-;_-* "-"??_-;_-@_-</c:formatCode>
                <c:ptCount val="11"/>
                <c:pt idx="0">
                  <c:v>1065.6706318731599</c:v>
                </c:pt>
                <c:pt idx="1">
                  <c:v>1132.5590877107759</c:v>
                </c:pt>
                <c:pt idx="2">
                  <c:v>1153.1078672909589</c:v>
                </c:pt>
                <c:pt idx="3">
                  <c:v>1147.297337992961</c:v>
                </c:pt>
                <c:pt idx="4">
                  <c:v>1123.700054511085</c:v>
                </c:pt>
                <c:pt idx="5">
                  <c:v>1248.8305103297289</c:v>
                </c:pt>
                <c:pt idx="6">
                  <c:v>1240.596046155011</c:v>
                </c:pt>
                <c:pt idx="7">
                  <c:v>1236.6170277842759</c:v>
                </c:pt>
                <c:pt idx="8">
                  <c:v>1309.875426686021</c:v>
                </c:pt>
                <c:pt idx="9">
                  <c:v>1339.6434044416019</c:v>
                </c:pt>
                <c:pt idx="10">
                  <c:v>1324.7774401079851</c:v>
                </c:pt>
              </c:numCache>
            </c:numRef>
          </c:val>
          <c:smooth val="0"/>
          <c:extLst>
            <c:ext xmlns:c16="http://schemas.microsoft.com/office/drawing/2014/chart" uri="{C3380CC4-5D6E-409C-BE32-E72D297353CC}">
              <c16:uniqueId val="{00000001-D5D0-4B67-A48E-13CA2CBD3340}"/>
            </c:ext>
          </c:extLst>
        </c:ser>
        <c:dLbls>
          <c:showLegendKey val="0"/>
          <c:showVal val="0"/>
          <c:showCatName val="0"/>
          <c:showSerName val="0"/>
          <c:showPercent val="0"/>
          <c:showBubbleSize val="0"/>
        </c:dLbls>
        <c:smooth val="0"/>
        <c:axId val="636624656"/>
        <c:axId val="636624984"/>
      </c:lineChart>
      <c:dateAx>
        <c:axId val="63662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6624984"/>
        <c:crosses val="autoZero"/>
        <c:auto val="0"/>
        <c:lblOffset val="100"/>
        <c:baseTimeUnit val="days"/>
      </c:dateAx>
      <c:valAx>
        <c:axId val="636624984"/>
        <c:scaling>
          <c:orientation val="minMax"/>
          <c:max val="14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j-lt"/>
                    <a:ea typeface="+mn-ea"/>
                    <a:cs typeface="+mn-cs"/>
                  </a:defRPr>
                </a:pPr>
                <a:r>
                  <a:rPr lang="en-AU" sz="900" b="1">
                    <a:solidFill>
                      <a:schemeClr val="tx1"/>
                    </a:solidFill>
                    <a:latin typeface="Arial" panose="020B0604020202020204" pitchFamily="34" charset="0"/>
                    <a:cs typeface="Arial" panose="020B0604020202020204" pitchFamily="34" charset="0"/>
                  </a:rPr>
                  <a:t>TJ/day</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6624656"/>
        <c:crosses val="autoZero"/>
        <c:crossBetween val="midCat"/>
        <c:majorUnit val="200"/>
      </c:valAx>
      <c:spPr>
        <a:noFill/>
        <a:ln>
          <a:noFill/>
        </a:ln>
        <a:effectLst/>
      </c:spPr>
    </c:plotArea>
    <c:legend>
      <c:legendPos val="b"/>
      <c:layout>
        <c:manualLayout>
          <c:xMode val="edge"/>
          <c:yMode val="edge"/>
          <c:x val="6.4335830212234699E-2"/>
          <c:y val="0.91649664525966368"/>
          <c:w val="0.93486704119850184"/>
          <c:h val="7.0644853704862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5027515399728"/>
          <c:y val="4.8442858579448717E-2"/>
          <c:w val="0.87626774949055564"/>
          <c:h val="0.75429137148425174"/>
        </c:manualLayout>
      </c:layout>
      <c:lineChart>
        <c:grouping val="standard"/>
        <c:varyColors val="0"/>
        <c:ser>
          <c:idx val="2"/>
          <c:order val="0"/>
          <c:tx>
            <c:strRef>
              <c:f>'Figure 7'!$B$21</c:f>
              <c:strCache>
                <c:ptCount val="1"/>
                <c:pt idx="0">
                  <c:v>Potential gas supply</c:v>
                </c:pt>
              </c:strCache>
            </c:strRef>
          </c:tx>
          <c:spPr>
            <a:ln w="28575" cap="rnd">
              <a:solidFill>
                <a:schemeClr val="accent1"/>
              </a:solidFill>
              <a:round/>
            </a:ln>
            <a:effectLst/>
          </c:spPr>
          <c:marker>
            <c:symbol val="none"/>
          </c:marker>
          <c:cat>
            <c:numRef>
              <c:f>'Figure 7'!$C$20:$M$20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7'!$C$21:$M$21</c:f>
              <c:numCache>
                <c:formatCode>_-* #,##0_-;\-* #,##0_-;_-* "-"??_-;_-@_-</c:formatCode>
                <c:ptCount val="11"/>
                <c:pt idx="0">
                  <c:v>1046.4373333333333</c:v>
                </c:pt>
                <c:pt idx="1">
                  <c:v>1062.0104017850877</c:v>
                </c:pt>
                <c:pt idx="2">
                  <c:v>1031.918688264554</c:v>
                </c:pt>
                <c:pt idx="3">
                  <c:v>992.58616050206183</c:v>
                </c:pt>
                <c:pt idx="4">
                  <c:v>959.4384019702004</c:v>
                </c:pt>
                <c:pt idx="5">
                  <c:v>1020.8631334105198</c:v>
                </c:pt>
                <c:pt idx="6">
                  <c:v>1100.9957751497971</c:v>
                </c:pt>
                <c:pt idx="7">
                  <c:v>1042.2634446487027</c:v>
                </c:pt>
                <c:pt idx="8">
                  <c:v>1018.3211194168514</c:v>
                </c:pt>
                <c:pt idx="9">
                  <c:v>898.61960423233916</c:v>
                </c:pt>
                <c:pt idx="10">
                  <c:v>868.02125375400374</c:v>
                </c:pt>
              </c:numCache>
            </c:numRef>
          </c:val>
          <c:smooth val="0"/>
          <c:extLst xmlns:c15="http://schemas.microsoft.com/office/drawing/2012/chart">
            <c:ext xmlns:c16="http://schemas.microsoft.com/office/drawing/2014/chart" uri="{C3380CC4-5D6E-409C-BE32-E72D297353CC}">
              <c16:uniqueId val="{00000000-9EAF-4B39-878A-5B2D0E78C8C6}"/>
            </c:ext>
          </c:extLst>
        </c:ser>
        <c:ser>
          <c:idx val="0"/>
          <c:order val="1"/>
          <c:tx>
            <c:strRef>
              <c:f>'Figure 7'!$B$22</c:f>
              <c:strCache>
                <c:ptCount val="1"/>
                <c:pt idx="0">
                  <c:v>Domestic gas demand</c:v>
                </c:pt>
              </c:strCache>
            </c:strRef>
          </c:tx>
          <c:spPr>
            <a:ln w="28575" cap="rnd">
              <a:solidFill>
                <a:schemeClr val="accent6"/>
              </a:solidFill>
              <a:prstDash val="solid"/>
              <a:round/>
            </a:ln>
            <a:effectLst/>
          </c:spPr>
          <c:marker>
            <c:symbol val="none"/>
          </c:marker>
          <c:cat>
            <c:numRef>
              <c:f>'Figure 7'!$C$20:$M$20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7'!$C$22:$M$22</c:f>
              <c:numCache>
                <c:formatCode>_-* #,##0_-;\-* #,##0_-;_-* "-"??_-;_-@_-</c:formatCode>
                <c:ptCount val="11"/>
                <c:pt idx="0">
                  <c:v>1054.7082476645219</c:v>
                </c:pt>
                <c:pt idx="1">
                  <c:v>1051.006291249113</c:v>
                </c:pt>
                <c:pt idx="2">
                  <c:v>1040.6501733784451</c:v>
                </c:pt>
                <c:pt idx="3">
                  <c:v>1010.031651758932</c:v>
                </c:pt>
                <c:pt idx="4">
                  <c:v>1002.0148299967311</c:v>
                </c:pt>
                <c:pt idx="5">
                  <c:v>957.74596188609303</c:v>
                </c:pt>
                <c:pt idx="6">
                  <c:v>1005.975527306601</c:v>
                </c:pt>
                <c:pt idx="7">
                  <c:v>1008.260865152407</c:v>
                </c:pt>
                <c:pt idx="8">
                  <c:v>1052.597750606554</c:v>
                </c:pt>
                <c:pt idx="9">
                  <c:v>1062.108250609293</c:v>
                </c:pt>
                <c:pt idx="10">
                  <c:v>1092.474395508885</c:v>
                </c:pt>
              </c:numCache>
            </c:numRef>
          </c:val>
          <c:smooth val="0"/>
          <c:extLst>
            <c:ext xmlns:c16="http://schemas.microsoft.com/office/drawing/2014/chart" uri="{C3380CC4-5D6E-409C-BE32-E72D297353CC}">
              <c16:uniqueId val="{00000001-9EAF-4B39-878A-5B2D0E78C8C6}"/>
            </c:ext>
          </c:extLst>
        </c:ser>
        <c:dLbls>
          <c:showLegendKey val="0"/>
          <c:showVal val="0"/>
          <c:showCatName val="0"/>
          <c:showSerName val="0"/>
          <c:showPercent val="0"/>
          <c:showBubbleSize val="0"/>
        </c:dLbls>
        <c:smooth val="0"/>
        <c:axId val="636624656"/>
        <c:axId val="636624984"/>
      </c:lineChart>
      <c:dateAx>
        <c:axId val="63662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6624984"/>
        <c:crosses val="autoZero"/>
        <c:auto val="0"/>
        <c:lblOffset val="100"/>
        <c:baseTimeUnit val="days"/>
      </c:dateAx>
      <c:valAx>
        <c:axId val="636624984"/>
        <c:scaling>
          <c:orientation val="minMax"/>
          <c:max val="12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j-lt"/>
                    <a:ea typeface="+mn-ea"/>
                    <a:cs typeface="+mn-cs"/>
                  </a:defRPr>
                </a:pPr>
                <a:r>
                  <a:rPr lang="en-AU" sz="900" b="1">
                    <a:solidFill>
                      <a:schemeClr val="tx1"/>
                    </a:solidFill>
                    <a:latin typeface="Arial" panose="020B0604020202020204" pitchFamily="34" charset="0"/>
                    <a:cs typeface="Arial" panose="020B0604020202020204" pitchFamily="34" charset="0"/>
                  </a:rPr>
                  <a:t>TJ/day</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6624656"/>
        <c:crosses val="autoZero"/>
        <c:crossBetween val="midCat"/>
        <c:majorUnit val="200"/>
      </c:valAx>
      <c:spPr>
        <a:noFill/>
        <a:ln>
          <a:noFill/>
        </a:ln>
        <a:effectLst/>
      </c:spPr>
    </c:plotArea>
    <c:legend>
      <c:legendPos val="b"/>
      <c:layout>
        <c:manualLayout>
          <c:xMode val="edge"/>
          <c:yMode val="edge"/>
          <c:x val="6.4335830212234699E-2"/>
          <c:y val="0.91649664525966368"/>
          <c:w val="0.93486704119850184"/>
          <c:h val="7.0644853704862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5027515399728"/>
          <c:y val="4.8442858579448717E-2"/>
          <c:w val="0.87626774949055564"/>
          <c:h val="0.75429137148425174"/>
        </c:manualLayout>
      </c:layout>
      <c:lineChart>
        <c:grouping val="standard"/>
        <c:varyColors val="0"/>
        <c:ser>
          <c:idx val="2"/>
          <c:order val="0"/>
          <c:tx>
            <c:strRef>
              <c:f>'Figure 8'!$B$21</c:f>
              <c:strCache>
                <c:ptCount val="1"/>
                <c:pt idx="0">
                  <c:v>Potential gas supply</c:v>
                </c:pt>
              </c:strCache>
            </c:strRef>
          </c:tx>
          <c:spPr>
            <a:ln w="28575" cap="rnd">
              <a:solidFill>
                <a:schemeClr val="accent1"/>
              </a:solidFill>
              <a:round/>
            </a:ln>
            <a:effectLst/>
          </c:spPr>
          <c:marker>
            <c:symbol val="none"/>
          </c:marker>
          <c:cat>
            <c:numRef>
              <c:f>'Figure 8'!$C$20:$M$20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8'!$C$21:$M$21</c:f>
              <c:numCache>
                <c:formatCode>_-* #,##0_-;\-* #,##0_-;_-* "-"??_-;_-@_-</c:formatCode>
                <c:ptCount val="11"/>
                <c:pt idx="0">
                  <c:v>1058.0940000000001</c:v>
                </c:pt>
                <c:pt idx="1">
                  <c:v>1087.0104017850877</c:v>
                </c:pt>
                <c:pt idx="2">
                  <c:v>1074.2462580995043</c:v>
                </c:pt>
                <c:pt idx="3">
                  <c:v>1152.7174257044333</c:v>
                </c:pt>
                <c:pt idx="4">
                  <c:v>1334.0979939234426</c:v>
                </c:pt>
                <c:pt idx="5">
                  <c:v>1366.7059690505721</c:v>
                </c:pt>
                <c:pt idx="6">
                  <c:v>1387.2957751497972</c:v>
                </c:pt>
                <c:pt idx="7">
                  <c:v>1317.2132971091021</c:v>
                </c:pt>
                <c:pt idx="8">
                  <c:v>1299.9845791591222</c:v>
                </c:pt>
                <c:pt idx="9">
                  <c:v>1190.432168117447</c:v>
                </c:pt>
                <c:pt idx="10">
                  <c:v>1139.8594013645306</c:v>
                </c:pt>
              </c:numCache>
            </c:numRef>
          </c:val>
          <c:smooth val="0"/>
          <c:extLst xmlns:c15="http://schemas.microsoft.com/office/drawing/2012/chart">
            <c:ext xmlns:c16="http://schemas.microsoft.com/office/drawing/2014/chart" uri="{C3380CC4-5D6E-409C-BE32-E72D297353CC}">
              <c16:uniqueId val="{00000000-1240-4D1C-80A9-C9F75C16DDFB}"/>
            </c:ext>
          </c:extLst>
        </c:ser>
        <c:ser>
          <c:idx val="0"/>
          <c:order val="1"/>
          <c:tx>
            <c:strRef>
              <c:f>'Figure 8'!$B$22</c:f>
              <c:strCache>
                <c:ptCount val="1"/>
                <c:pt idx="0">
                  <c:v>Domestic gas demand</c:v>
                </c:pt>
              </c:strCache>
            </c:strRef>
          </c:tx>
          <c:spPr>
            <a:ln w="28575" cap="rnd">
              <a:solidFill>
                <a:schemeClr val="accent6"/>
              </a:solidFill>
              <a:prstDash val="solid"/>
              <a:round/>
            </a:ln>
            <a:effectLst/>
          </c:spPr>
          <c:marker>
            <c:symbol val="none"/>
          </c:marker>
          <c:cat>
            <c:numRef>
              <c:f>'Figure 8'!$C$20:$M$20</c:f>
              <c:numCache>
                <c:formatCode>General</c:formatCode>
                <c:ptCount val="11"/>
                <c:pt idx="0">
                  <c:v>2023</c:v>
                </c:pt>
                <c:pt idx="1">
                  <c:v>2024</c:v>
                </c:pt>
                <c:pt idx="2">
                  <c:v>2025</c:v>
                </c:pt>
                <c:pt idx="3">
                  <c:v>2026</c:v>
                </c:pt>
                <c:pt idx="4">
                  <c:v>2027</c:v>
                </c:pt>
                <c:pt idx="5">
                  <c:v>2028</c:v>
                </c:pt>
                <c:pt idx="6">
                  <c:v>2029</c:v>
                </c:pt>
                <c:pt idx="7">
                  <c:v>2030</c:v>
                </c:pt>
                <c:pt idx="8">
                  <c:v>2031</c:v>
                </c:pt>
                <c:pt idx="9">
                  <c:v>2032</c:v>
                </c:pt>
                <c:pt idx="10">
                  <c:v>2033</c:v>
                </c:pt>
              </c:numCache>
            </c:numRef>
          </c:cat>
          <c:val>
            <c:numRef>
              <c:f>'Figure 8'!$C$22:$M$22</c:f>
              <c:numCache>
                <c:formatCode>_-* #,##0_-;\-* #,##0_-;_-* "-"??_-;_-@_-</c:formatCode>
                <c:ptCount val="11"/>
                <c:pt idx="0">
                  <c:v>1067.9393906300991</c:v>
                </c:pt>
                <c:pt idx="1">
                  <c:v>1223.3277766802748</c:v>
                </c:pt>
                <c:pt idx="2">
                  <c:v>1285.245014764914</c:v>
                </c:pt>
                <c:pt idx="3">
                  <c:v>1225.136275623443</c:v>
                </c:pt>
                <c:pt idx="4">
                  <c:v>1304.333844602827</c:v>
                </c:pt>
                <c:pt idx="5">
                  <c:v>1437.7544313478111</c:v>
                </c:pt>
                <c:pt idx="6">
                  <c:v>1399.2692844797662</c:v>
                </c:pt>
                <c:pt idx="7">
                  <c:v>1403.322888261411</c:v>
                </c:pt>
                <c:pt idx="8">
                  <c:v>1385.780291788345</c:v>
                </c:pt>
                <c:pt idx="9">
                  <c:v>1324.4805692372199</c:v>
                </c:pt>
                <c:pt idx="10">
                  <c:v>1303.695993184316</c:v>
                </c:pt>
              </c:numCache>
            </c:numRef>
          </c:val>
          <c:smooth val="0"/>
          <c:extLst>
            <c:ext xmlns:c16="http://schemas.microsoft.com/office/drawing/2014/chart" uri="{C3380CC4-5D6E-409C-BE32-E72D297353CC}">
              <c16:uniqueId val="{00000001-1240-4D1C-80A9-C9F75C16DDFB}"/>
            </c:ext>
          </c:extLst>
        </c:ser>
        <c:dLbls>
          <c:showLegendKey val="0"/>
          <c:showVal val="0"/>
          <c:showCatName val="0"/>
          <c:showSerName val="0"/>
          <c:showPercent val="0"/>
          <c:showBubbleSize val="0"/>
        </c:dLbls>
        <c:smooth val="0"/>
        <c:axId val="636624656"/>
        <c:axId val="636624984"/>
      </c:lineChart>
      <c:dateAx>
        <c:axId val="63662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6624984"/>
        <c:crosses val="autoZero"/>
        <c:auto val="0"/>
        <c:lblOffset val="100"/>
        <c:baseTimeUnit val="days"/>
      </c:dateAx>
      <c:valAx>
        <c:axId val="636624984"/>
        <c:scaling>
          <c:orientation val="minMax"/>
          <c:max val="16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j-lt"/>
                    <a:ea typeface="+mn-ea"/>
                    <a:cs typeface="+mn-cs"/>
                  </a:defRPr>
                </a:pPr>
                <a:r>
                  <a:rPr lang="en-AU" sz="900" b="1">
                    <a:solidFill>
                      <a:schemeClr val="tx1"/>
                    </a:solidFill>
                    <a:latin typeface="Arial" panose="020B0604020202020204" pitchFamily="34" charset="0"/>
                    <a:cs typeface="Arial" panose="020B0604020202020204" pitchFamily="34" charset="0"/>
                  </a:rPr>
                  <a:t>TJ/day</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6624656"/>
        <c:crosses val="autoZero"/>
        <c:crossBetween val="midCat"/>
        <c:majorUnit val="200"/>
      </c:valAx>
      <c:spPr>
        <a:noFill/>
        <a:ln>
          <a:noFill/>
        </a:ln>
        <a:effectLst/>
      </c:spPr>
    </c:plotArea>
    <c:legend>
      <c:legendPos val="b"/>
      <c:layout>
        <c:manualLayout>
          <c:xMode val="edge"/>
          <c:yMode val="edge"/>
          <c:x val="6.4335830212234699E-2"/>
          <c:y val="0.91649664525966368"/>
          <c:w val="0.93486704119850184"/>
          <c:h val="7.0644853704862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813826466916357E-2"/>
          <c:y val="2.2159027777777777E-2"/>
          <c:w val="0.90300358926342073"/>
          <c:h val="0.82500520833333335"/>
        </c:manualLayout>
      </c:layout>
      <c:barChart>
        <c:barDir val="col"/>
        <c:grouping val="stacked"/>
        <c:varyColors val="0"/>
        <c:ser>
          <c:idx val="2"/>
          <c:order val="0"/>
          <c:tx>
            <c:strRef>
              <c:f>'Figure 9'!$B$25</c:f>
              <c:strCache>
                <c:ptCount val="1"/>
                <c:pt idx="0">
                  <c:v>Minerals processing</c:v>
                </c:pt>
              </c:strCache>
            </c:strRef>
          </c:tx>
          <c:spPr>
            <a:solidFill>
              <a:srgbClr val="6B3077"/>
            </a:solidFill>
            <a:ln>
              <a:noFill/>
            </a:ln>
            <a:effectLst/>
          </c:spPr>
          <c:invertIfNegative val="0"/>
          <c:cat>
            <c:numRef>
              <c:f>'Figure 9'!$C$24:$H$24</c:f>
              <c:numCache>
                <c:formatCode>General</c:formatCode>
                <c:ptCount val="6"/>
                <c:pt idx="0">
                  <c:v>2018</c:v>
                </c:pt>
                <c:pt idx="1">
                  <c:v>2019</c:v>
                </c:pt>
                <c:pt idx="2">
                  <c:v>2020</c:v>
                </c:pt>
                <c:pt idx="3">
                  <c:v>2021</c:v>
                </c:pt>
                <c:pt idx="4">
                  <c:v>2022</c:v>
                </c:pt>
                <c:pt idx="5">
                  <c:v>2023</c:v>
                </c:pt>
              </c:numCache>
            </c:numRef>
          </c:cat>
          <c:val>
            <c:numRef>
              <c:f>'Figure 9'!$C$25:$H$25</c:f>
              <c:numCache>
                <c:formatCode>#,##0</c:formatCode>
                <c:ptCount val="6"/>
                <c:pt idx="0">
                  <c:v>316.63191780821916</c:v>
                </c:pt>
                <c:pt idx="1">
                  <c:v>320.54821917808215</c:v>
                </c:pt>
                <c:pt idx="2">
                  <c:v>320.45464480874318</c:v>
                </c:pt>
                <c:pt idx="3">
                  <c:v>309.4442465753425</c:v>
                </c:pt>
                <c:pt idx="4">
                  <c:v>297.87260273972606</c:v>
                </c:pt>
                <c:pt idx="5">
                  <c:v>290.49504974520744</c:v>
                </c:pt>
              </c:numCache>
            </c:numRef>
          </c:val>
          <c:extLst>
            <c:ext xmlns:c16="http://schemas.microsoft.com/office/drawing/2014/chart" uri="{C3380CC4-5D6E-409C-BE32-E72D297353CC}">
              <c16:uniqueId val="{00000001-01DC-464A-BF5F-0E486C8DE0C2}"/>
            </c:ext>
          </c:extLst>
        </c:ser>
        <c:ser>
          <c:idx val="1"/>
          <c:order val="1"/>
          <c:tx>
            <c:strRef>
              <c:f>'Figure 9'!$B$26</c:f>
              <c:strCache>
                <c:ptCount val="1"/>
                <c:pt idx="0">
                  <c:v>Electricity generation</c:v>
                </c:pt>
              </c:strCache>
            </c:strRef>
          </c:tx>
          <c:spPr>
            <a:solidFill>
              <a:srgbClr val="E56A54"/>
            </a:solidFill>
            <a:ln>
              <a:noFill/>
            </a:ln>
            <a:effectLst/>
          </c:spPr>
          <c:invertIfNegative val="0"/>
          <c:cat>
            <c:numRef>
              <c:f>'Figure 9'!$C$24:$H$24</c:f>
              <c:numCache>
                <c:formatCode>General</c:formatCode>
                <c:ptCount val="6"/>
                <c:pt idx="0">
                  <c:v>2018</c:v>
                </c:pt>
                <c:pt idx="1">
                  <c:v>2019</c:v>
                </c:pt>
                <c:pt idx="2">
                  <c:v>2020</c:v>
                </c:pt>
                <c:pt idx="3">
                  <c:v>2021</c:v>
                </c:pt>
                <c:pt idx="4">
                  <c:v>2022</c:v>
                </c:pt>
                <c:pt idx="5">
                  <c:v>2023</c:v>
                </c:pt>
              </c:numCache>
            </c:numRef>
          </c:cat>
          <c:val>
            <c:numRef>
              <c:f>'Figure 9'!$C$26:$H$26</c:f>
              <c:numCache>
                <c:formatCode>#,##0</c:formatCode>
                <c:ptCount val="6"/>
                <c:pt idx="0">
                  <c:v>213.71493150684938</c:v>
                </c:pt>
                <c:pt idx="1">
                  <c:v>214.29068493150686</c:v>
                </c:pt>
                <c:pt idx="2">
                  <c:v>225.5653005464481</c:v>
                </c:pt>
                <c:pt idx="3">
                  <c:v>207.29712328767127</c:v>
                </c:pt>
                <c:pt idx="4">
                  <c:v>237.37013698630142</c:v>
                </c:pt>
                <c:pt idx="5">
                  <c:v>245.65303931084691</c:v>
                </c:pt>
              </c:numCache>
            </c:numRef>
          </c:val>
          <c:extLst>
            <c:ext xmlns:c16="http://schemas.microsoft.com/office/drawing/2014/chart" uri="{C3380CC4-5D6E-409C-BE32-E72D297353CC}">
              <c16:uniqueId val="{00000002-01DC-464A-BF5F-0E486C8DE0C2}"/>
            </c:ext>
          </c:extLst>
        </c:ser>
        <c:ser>
          <c:idx val="3"/>
          <c:order val="2"/>
          <c:tx>
            <c:strRef>
              <c:f>'Figure 9'!$B$27</c:f>
              <c:strCache>
                <c:ptCount val="1"/>
                <c:pt idx="0">
                  <c:v>Mining</c:v>
                </c:pt>
              </c:strCache>
            </c:strRef>
          </c:tx>
          <c:spPr>
            <a:solidFill>
              <a:srgbClr val="9B2241"/>
            </a:solidFill>
            <a:ln>
              <a:noFill/>
            </a:ln>
            <a:effectLst/>
          </c:spPr>
          <c:invertIfNegative val="0"/>
          <c:cat>
            <c:numRef>
              <c:f>'Figure 9'!$C$24:$H$24</c:f>
              <c:numCache>
                <c:formatCode>General</c:formatCode>
                <c:ptCount val="6"/>
                <c:pt idx="0">
                  <c:v>2018</c:v>
                </c:pt>
                <c:pt idx="1">
                  <c:v>2019</c:v>
                </c:pt>
                <c:pt idx="2">
                  <c:v>2020</c:v>
                </c:pt>
                <c:pt idx="3">
                  <c:v>2021</c:v>
                </c:pt>
                <c:pt idx="4">
                  <c:v>2022</c:v>
                </c:pt>
                <c:pt idx="5">
                  <c:v>2023</c:v>
                </c:pt>
              </c:numCache>
            </c:numRef>
          </c:cat>
          <c:val>
            <c:numRef>
              <c:f>'Figure 9'!$C$27:$H$27</c:f>
              <c:numCache>
                <c:formatCode>#,##0</c:formatCode>
                <c:ptCount val="6"/>
                <c:pt idx="0">
                  <c:v>211.22410958904109</c:v>
                </c:pt>
                <c:pt idx="1">
                  <c:v>213.6698630136986</c:v>
                </c:pt>
                <c:pt idx="2">
                  <c:v>215.57185792349725</c:v>
                </c:pt>
                <c:pt idx="3">
                  <c:v>218.70000000000002</c:v>
                </c:pt>
                <c:pt idx="4">
                  <c:v>218.94273972602741</c:v>
                </c:pt>
                <c:pt idx="5">
                  <c:v>213.89389812343282</c:v>
                </c:pt>
              </c:numCache>
            </c:numRef>
          </c:val>
          <c:extLst>
            <c:ext xmlns:c16="http://schemas.microsoft.com/office/drawing/2014/chart" uri="{C3380CC4-5D6E-409C-BE32-E72D297353CC}">
              <c16:uniqueId val="{00000003-01DC-464A-BF5F-0E486C8DE0C2}"/>
            </c:ext>
          </c:extLst>
        </c:ser>
        <c:ser>
          <c:idx val="5"/>
          <c:order val="3"/>
          <c:tx>
            <c:strRef>
              <c:f>'Figure 9'!$B$28</c:f>
              <c:strCache>
                <c:ptCount val="1"/>
                <c:pt idx="0">
                  <c:v>Industrial</c:v>
                </c:pt>
              </c:strCache>
            </c:strRef>
          </c:tx>
          <c:spPr>
            <a:solidFill>
              <a:srgbClr val="A3519B"/>
            </a:solidFill>
            <a:ln>
              <a:noFill/>
            </a:ln>
            <a:effectLst/>
          </c:spPr>
          <c:invertIfNegative val="0"/>
          <c:cat>
            <c:numRef>
              <c:f>'Figure 9'!$C$24:$H$24</c:f>
              <c:numCache>
                <c:formatCode>General</c:formatCode>
                <c:ptCount val="6"/>
                <c:pt idx="0">
                  <c:v>2018</c:v>
                </c:pt>
                <c:pt idx="1">
                  <c:v>2019</c:v>
                </c:pt>
                <c:pt idx="2">
                  <c:v>2020</c:v>
                </c:pt>
                <c:pt idx="3">
                  <c:v>2021</c:v>
                </c:pt>
                <c:pt idx="4">
                  <c:v>2022</c:v>
                </c:pt>
                <c:pt idx="5">
                  <c:v>2023</c:v>
                </c:pt>
              </c:numCache>
            </c:numRef>
          </c:cat>
          <c:val>
            <c:numRef>
              <c:f>'Figure 9'!$C$28:$H$28</c:f>
              <c:numCache>
                <c:formatCode>#,##0</c:formatCode>
                <c:ptCount val="6"/>
                <c:pt idx="0">
                  <c:v>82.788493150684914</c:v>
                </c:pt>
                <c:pt idx="1">
                  <c:v>90.298356164383563</c:v>
                </c:pt>
                <c:pt idx="2">
                  <c:v>92.568032786885254</c:v>
                </c:pt>
                <c:pt idx="3">
                  <c:v>107.0049315068493</c:v>
                </c:pt>
                <c:pt idx="4">
                  <c:v>106.99178082191779</c:v>
                </c:pt>
                <c:pt idx="5">
                  <c:v>94.109935897435903</c:v>
                </c:pt>
              </c:numCache>
            </c:numRef>
          </c:val>
          <c:extLst>
            <c:ext xmlns:c16="http://schemas.microsoft.com/office/drawing/2014/chart" uri="{C3380CC4-5D6E-409C-BE32-E72D297353CC}">
              <c16:uniqueId val="{00000004-01DC-464A-BF5F-0E486C8DE0C2}"/>
            </c:ext>
          </c:extLst>
        </c:ser>
        <c:ser>
          <c:idx val="4"/>
          <c:order val="4"/>
          <c:tx>
            <c:strRef>
              <c:f>'Figure 9'!$B$29</c:f>
              <c:strCache>
                <c:ptCount val="1"/>
                <c:pt idx="0">
                  <c:v>Distribution</c:v>
                </c:pt>
              </c:strCache>
            </c:strRef>
          </c:tx>
          <c:spPr>
            <a:solidFill>
              <a:srgbClr val="40C1AC"/>
            </a:solidFill>
            <a:ln>
              <a:noFill/>
            </a:ln>
            <a:effectLst/>
          </c:spPr>
          <c:invertIfNegative val="0"/>
          <c:cat>
            <c:numRef>
              <c:f>'Figure 9'!$C$24:$H$24</c:f>
              <c:numCache>
                <c:formatCode>General</c:formatCode>
                <c:ptCount val="6"/>
                <c:pt idx="0">
                  <c:v>2018</c:v>
                </c:pt>
                <c:pt idx="1">
                  <c:v>2019</c:v>
                </c:pt>
                <c:pt idx="2">
                  <c:v>2020</c:v>
                </c:pt>
                <c:pt idx="3">
                  <c:v>2021</c:v>
                </c:pt>
                <c:pt idx="4">
                  <c:v>2022</c:v>
                </c:pt>
                <c:pt idx="5">
                  <c:v>2023</c:v>
                </c:pt>
              </c:numCache>
            </c:numRef>
          </c:cat>
          <c:val>
            <c:numRef>
              <c:f>'Figure 9'!$C$29:$H$29</c:f>
              <c:numCache>
                <c:formatCode>#,##0</c:formatCode>
                <c:ptCount val="6"/>
                <c:pt idx="0">
                  <c:v>74.22849315068494</c:v>
                </c:pt>
                <c:pt idx="1">
                  <c:v>72.423835616438353</c:v>
                </c:pt>
                <c:pt idx="2">
                  <c:v>74.336338797814207</c:v>
                </c:pt>
                <c:pt idx="3">
                  <c:v>78.554794520547944</c:v>
                </c:pt>
                <c:pt idx="4">
                  <c:v>76.764383561643825</c:v>
                </c:pt>
                <c:pt idx="5">
                  <c:v>81.130283911671924</c:v>
                </c:pt>
              </c:numCache>
            </c:numRef>
          </c:val>
          <c:extLst>
            <c:ext xmlns:c16="http://schemas.microsoft.com/office/drawing/2014/chart" uri="{C3380CC4-5D6E-409C-BE32-E72D297353CC}">
              <c16:uniqueId val="{00000005-01DC-464A-BF5F-0E486C8DE0C2}"/>
            </c:ext>
          </c:extLst>
        </c:ser>
        <c:ser>
          <c:idx val="6"/>
          <c:order val="5"/>
          <c:tx>
            <c:strRef>
              <c:f>'Figure 9'!$B$30</c:f>
              <c:strCache>
                <c:ptCount val="1"/>
                <c:pt idx="0">
                  <c:v>Others (large users)</c:v>
                </c:pt>
              </c:strCache>
            </c:strRef>
          </c:tx>
          <c:spPr>
            <a:solidFill>
              <a:srgbClr val="A1D884"/>
            </a:solidFill>
            <a:ln>
              <a:noFill/>
            </a:ln>
            <a:effectLst/>
          </c:spPr>
          <c:invertIfNegative val="0"/>
          <c:cat>
            <c:numRef>
              <c:f>'Figure 9'!$C$24:$H$24</c:f>
              <c:numCache>
                <c:formatCode>General</c:formatCode>
                <c:ptCount val="6"/>
                <c:pt idx="0">
                  <c:v>2018</c:v>
                </c:pt>
                <c:pt idx="1">
                  <c:v>2019</c:v>
                </c:pt>
                <c:pt idx="2">
                  <c:v>2020</c:v>
                </c:pt>
                <c:pt idx="3">
                  <c:v>2021</c:v>
                </c:pt>
                <c:pt idx="4">
                  <c:v>2022</c:v>
                </c:pt>
                <c:pt idx="5">
                  <c:v>2023</c:v>
                </c:pt>
              </c:numCache>
            </c:numRef>
          </c:cat>
          <c:val>
            <c:numRef>
              <c:f>'Figure 9'!$C$30:$H$30</c:f>
              <c:numCache>
                <c:formatCode>#,##0</c:formatCode>
                <c:ptCount val="6"/>
                <c:pt idx="0">
                  <c:v>47.684931506849317</c:v>
                </c:pt>
                <c:pt idx="1">
                  <c:v>43.83452054794521</c:v>
                </c:pt>
                <c:pt idx="2">
                  <c:v>46.960655737704911</c:v>
                </c:pt>
                <c:pt idx="3">
                  <c:v>45.386849315068496</c:v>
                </c:pt>
                <c:pt idx="4">
                  <c:v>45.818904109589035</c:v>
                </c:pt>
                <c:pt idx="5">
                  <c:v>46.038141025641025</c:v>
                </c:pt>
              </c:numCache>
            </c:numRef>
          </c:val>
          <c:extLst>
            <c:ext xmlns:c16="http://schemas.microsoft.com/office/drawing/2014/chart" uri="{C3380CC4-5D6E-409C-BE32-E72D297353CC}">
              <c16:uniqueId val="{00000002-C039-4E36-BE28-D6F515098219}"/>
            </c:ext>
          </c:extLst>
        </c:ser>
        <c:ser>
          <c:idx val="7"/>
          <c:order val="6"/>
          <c:tx>
            <c:strRef>
              <c:f>'Figure 9'!$B$31</c:f>
              <c:strCache>
                <c:ptCount val="1"/>
                <c:pt idx="0">
                  <c:v>Others </c:v>
                </c:pt>
              </c:strCache>
            </c:strRef>
          </c:tx>
          <c:spPr>
            <a:solidFill>
              <a:srgbClr val="3C1053"/>
            </a:solidFill>
            <a:ln>
              <a:noFill/>
            </a:ln>
            <a:effectLst/>
          </c:spPr>
          <c:invertIfNegative val="0"/>
          <c:cat>
            <c:numRef>
              <c:f>'Figure 9'!$C$24:$H$24</c:f>
              <c:numCache>
                <c:formatCode>General</c:formatCode>
                <c:ptCount val="6"/>
                <c:pt idx="0">
                  <c:v>2018</c:v>
                </c:pt>
                <c:pt idx="1">
                  <c:v>2019</c:v>
                </c:pt>
                <c:pt idx="2">
                  <c:v>2020</c:v>
                </c:pt>
                <c:pt idx="3">
                  <c:v>2021</c:v>
                </c:pt>
                <c:pt idx="4">
                  <c:v>2022</c:v>
                </c:pt>
                <c:pt idx="5">
                  <c:v>2023</c:v>
                </c:pt>
              </c:numCache>
            </c:numRef>
          </c:cat>
          <c:val>
            <c:numRef>
              <c:f>'Figure 9'!$C$31:$H$31</c:f>
              <c:numCache>
                <c:formatCode>#,##0</c:formatCode>
                <c:ptCount val="6"/>
                <c:pt idx="0">
                  <c:v>75.859178082191775</c:v>
                </c:pt>
                <c:pt idx="1">
                  <c:v>88.184657534246568</c:v>
                </c:pt>
                <c:pt idx="2">
                  <c:v>90.528142076502746</c:v>
                </c:pt>
                <c:pt idx="3">
                  <c:v>81.205479452054789</c:v>
                </c:pt>
                <c:pt idx="4">
                  <c:v>82.302465753424642</c:v>
                </c:pt>
                <c:pt idx="5">
                  <c:v>87.542271293375393</c:v>
                </c:pt>
              </c:numCache>
            </c:numRef>
          </c:val>
          <c:extLst>
            <c:ext xmlns:c16="http://schemas.microsoft.com/office/drawing/2014/chart" uri="{C3380CC4-5D6E-409C-BE32-E72D297353CC}">
              <c16:uniqueId val="{00000003-C039-4E36-BE28-D6F515098219}"/>
            </c:ext>
          </c:extLst>
        </c:ser>
        <c:dLbls>
          <c:showLegendKey val="0"/>
          <c:showVal val="0"/>
          <c:showCatName val="0"/>
          <c:showSerName val="0"/>
          <c:showPercent val="0"/>
          <c:showBubbleSize val="0"/>
        </c:dLbls>
        <c:gapWidth val="150"/>
        <c:overlap val="100"/>
        <c:axId val="606908496"/>
        <c:axId val="606904232"/>
      </c:barChart>
      <c:catAx>
        <c:axId val="606908496"/>
        <c:scaling>
          <c:orientation val="minMax"/>
        </c:scaling>
        <c:delete val="0"/>
        <c:axPos val="b"/>
        <c:numFmt formatCode="General" sourceLinked="1"/>
        <c:majorTickMark val="none"/>
        <c:minorTickMark val="none"/>
        <c:tickLblPos val="low"/>
        <c:spPr>
          <a:noFill/>
          <a:ln w="9525" cap="flat" cmpd="sng" algn="ctr">
            <a:solidFill>
              <a:srgbClr val="FFFFFF">
                <a:lumMod val="75000"/>
              </a:srgb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crossAx val="606904232"/>
        <c:crossesAt val="0"/>
        <c:auto val="1"/>
        <c:lblAlgn val="ctr"/>
        <c:lblOffset val="0"/>
        <c:noMultiLvlLbl val="0"/>
      </c:catAx>
      <c:valAx>
        <c:axId val="606904232"/>
        <c:scaling>
          <c:orientation val="minMax"/>
          <c:max val="1100"/>
        </c:scaling>
        <c:delete val="0"/>
        <c:axPos val="l"/>
        <c:majorGridlines>
          <c:spPr>
            <a:ln w="6350" cap="flat" cmpd="sng" algn="ctr">
              <a:solidFill>
                <a:schemeClr val="bg1">
                  <a:lumMod val="7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chemeClr val="tx1"/>
                    </a:solidFill>
                    <a:latin typeface="+mn-lt"/>
                    <a:ea typeface="+mn-ea"/>
                    <a:cs typeface="Segoe UI Semilight" panose="020B0402040204020203" pitchFamily="34" charset="0"/>
                  </a:defRPr>
                </a:pPr>
                <a:r>
                  <a:rPr lang="en-AU" sz="900" b="1" i="0" baseline="0">
                    <a:solidFill>
                      <a:schemeClr val="tx1"/>
                    </a:solidFill>
                    <a:effectLst/>
                  </a:rPr>
                  <a:t>Gas demand (TJ/day)</a:t>
                </a:r>
                <a:endParaRPr lang="en-AU" sz="900" b="1">
                  <a:solidFill>
                    <a:schemeClr val="tx1"/>
                  </a:solidFill>
                </a:endParaRPr>
              </a:p>
            </c:rich>
          </c:tx>
          <c:layout>
            <c:manualLayout>
              <c:xMode val="edge"/>
              <c:yMode val="edge"/>
              <c:x val="1.0611576652105634E-2"/>
              <c:y val="0.22060704238845488"/>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chemeClr val="tx1"/>
                  </a:solidFill>
                  <a:latin typeface="+mn-lt"/>
                  <a:ea typeface="+mn-ea"/>
                  <a:cs typeface="Segoe UI Semilight" panose="020B0402040204020203"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crossAx val="606908496"/>
        <c:crosses val="autoZero"/>
        <c:crossBetween val="between"/>
        <c:majorUnit val="100"/>
      </c:valAx>
      <c:spPr>
        <a:noFill/>
        <a:ln>
          <a:noFill/>
        </a:ln>
        <a:effectLst/>
      </c:spPr>
    </c:plotArea>
    <c:legend>
      <c:legendPos val="b"/>
      <c:layout>
        <c:manualLayout>
          <c:xMode val="edge"/>
          <c:yMode val="edge"/>
          <c:x val="9.6218945068664172E-2"/>
          <c:y val="0.90624097222222222"/>
          <c:w val="0.90378105493133587"/>
          <c:h val="9.238159722222222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Segoe UI Semilight" panose="020B0402040204020203"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latin typeface="Segoe UI Semilight" panose="020B0402040204020203" pitchFamily="34" charset="0"/>
          <a:cs typeface="Segoe UI Semilight" panose="020B0402040204020203" pitchFamily="34" charset="0"/>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data id="1">
      <cx:numDim type="val">
        <cx:f>_xlchart.v1.3</cx:f>
      </cx:numDim>
    </cx:data>
  </cx:chartData>
  <cx:chart>
    <cx:plotArea>
      <cx:plotAreaRegion>
        <cx:series layoutId="boxWhisker" uniqueId="{009CD341-3968-4A7C-A9D8-54AF900EDB4F}">
          <cx:tx>
            <cx:txData>
              <cx:f>_xlchart.v1.0</cx:f>
              <cx:v>Reduce operations</cx:v>
            </cx:txData>
          </cx:tx>
          <cx:spPr>
            <a:solidFill>
              <a:srgbClr val="E56A54"/>
            </a:solidFill>
            <a:ln>
              <a:solidFill>
                <a:srgbClr val="6B3077"/>
              </a:solidFill>
            </a:ln>
          </cx:spPr>
          <cx:dataId val="0"/>
          <cx:layoutPr>
            <cx:visibility meanLine="0"/>
            <cx:statistics quartileMethod="exclusive"/>
          </cx:layoutPr>
        </cx:series>
        <cx:series layoutId="boxWhisker" uniqueId="{92E70669-7163-42BB-BB43-DD8200A05BC5}">
          <cx:tx>
            <cx:txData>
              <cx:f>_xlchart.v1.2</cx:f>
              <cx:v>Expand operations</cx:v>
            </cx:txData>
          </cx:tx>
          <cx:spPr>
            <a:solidFill>
              <a:srgbClr val="606EB2"/>
            </a:solidFill>
            <a:ln>
              <a:solidFill>
                <a:srgbClr val="6B3077"/>
              </a:solidFill>
            </a:ln>
          </cx:spPr>
          <cx:dataId val="1"/>
          <cx:layoutPr>
            <cx:visibility meanLine="0"/>
            <cx:statistics quartileMethod="exclusive"/>
          </cx:layoutPr>
        </cx:series>
      </cx:plotAreaRegion>
      <cx:axis id="0" hidden="1">
        <cx:catScaling gapWidth="0.589999974"/>
        <cx:tickLabels/>
      </cx:axis>
      <cx:axis id="1">
        <cx:valScaling/>
        <cx:title>
          <cx:tx>
            <cx:txData>
              <cx:v>Price range ($/GJ)</cx:v>
            </cx:txData>
          </cx:tx>
          <cx:txPr>
            <a:bodyPr spcFirstLastPara="1" vertOverflow="ellipsis" horzOverflow="overflow" wrap="square" lIns="0" tIns="0" rIns="0" bIns="0" anchor="ctr" anchorCtr="1"/>
            <a:lstStyle/>
            <a:p>
              <a:pPr algn="ctr" rtl="0">
                <a:defRPr b="1">
                  <a:solidFill>
                    <a:schemeClr val="tx1"/>
                  </a:solidFill>
                </a:defRPr>
              </a:pPr>
              <a:r>
                <a:rPr lang="en-US" sz="900" b="1" i="0" u="none" strike="noStrike" baseline="0">
                  <a:solidFill>
                    <a:schemeClr val="tx1"/>
                  </a:solidFill>
                  <a:latin typeface="Arial"/>
                </a:rPr>
                <a:t>Price range ($/GJ)</a:t>
              </a:r>
            </a:p>
          </cx:txPr>
        </cx:title>
        <cx:majorGridlines/>
        <cx:tickLabels/>
        <cx:numFmt formatCode="#,##0" sourceLinked="0"/>
        <cx:spPr>
          <a:ln>
            <a:noFill/>
          </a:ln>
        </cx:spPr>
        <cx:txPr>
          <a:bodyPr spcFirstLastPara="1" vertOverflow="ellipsis" horzOverflow="overflow" wrap="square" lIns="0" tIns="0" rIns="0" bIns="0" anchor="ctr" anchorCtr="1"/>
          <a:lstStyle/>
          <a:p>
            <a:pPr algn="ctr" rtl="0">
              <a:defRPr>
                <a:solidFill>
                  <a:schemeClr val="tx1"/>
                </a:solidFill>
              </a:defRPr>
            </a:pPr>
            <a:endParaRPr lang="en-US" sz="900" b="0" i="0" u="none" strike="noStrike" baseline="0">
              <a:solidFill>
                <a:schemeClr val="tx1"/>
              </a:solidFill>
              <a:latin typeface="Arial"/>
            </a:endParaRPr>
          </a:p>
        </cx:txPr>
      </cx:axis>
    </cx:plotArea>
    <cx:legend pos="b" align="ctr" overlay="0">
      <cx:txPr>
        <a:bodyPr spcFirstLastPara="1" vertOverflow="ellipsis" horzOverflow="overflow" wrap="square" lIns="0" tIns="0" rIns="0" bIns="0" anchor="ctr" anchorCtr="1"/>
        <a:lstStyle/>
        <a:p>
          <a:pPr algn="ctr" rtl="0">
            <a:defRPr>
              <a:solidFill>
                <a:schemeClr val="tx1"/>
              </a:solidFill>
            </a:defRPr>
          </a:pPr>
          <a:endParaRPr lang="en-US" sz="900" b="0" i="0" u="none" strike="noStrike" baseline="0">
            <a:solidFill>
              <a:schemeClr val="tx1"/>
            </a:solidFill>
            <a:latin typeface="Arial"/>
          </a:endParaRPr>
        </a:p>
      </cx:txPr>
    </cx:legend>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2.sv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image" Target="../media/image2.sv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2.sv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2.sv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image" Target="../media/image2.sv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2.sv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2.sv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image" Target="../media/image2.sv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sv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image" Target="../media/image2.sv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3" Type="http://schemas.microsoft.com/office/2014/relationships/chartEx" Target="../charts/chartEx1.xml"/><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2.svg"/><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image" Target="../media/image2.svg"/><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svg"/><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sv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2.sv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2.sv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31750</xdr:rowOff>
    </xdr:from>
    <xdr:to>
      <xdr:col>0</xdr:col>
      <xdr:colOff>2787651</xdr:colOff>
      <xdr:row>0</xdr:row>
      <xdr:rowOff>923925</xdr:rowOff>
    </xdr:to>
    <xdr:pic>
      <xdr:nvPicPr>
        <xdr:cNvPr id="2" name="Graphic 2">
          <a:extLst>
            <a:ext uri="{FF2B5EF4-FFF2-40B4-BE49-F238E27FC236}">
              <a16:creationId xmlns:a16="http://schemas.microsoft.com/office/drawing/2014/main" id="{866499BF-0707-4F25-812E-ABCFF16C6B01}"/>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7626" y="31750"/>
          <a:ext cx="2743200" cy="8921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44451</xdr:colOff>
      <xdr:row>0</xdr:row>
      <xdr:rowOff>28575</xdr:rowOff>
    </xdr:from>
    <xdr:to>
      <xdr:col>2</xdr:col>
      <xdr:colOff>381000</xdr:colOff>
      <xdr:row>0</xdr:row>
      <xdr:rowOff>819150</xdr:rowOff>
    </xdr:to>
    <xdr:pic>
      <xdr:nvPicPr>
        <xdr:cNvPr id="2" name="Graphic 2">
          <a:extLst>
            <a:ext uri="{FF2B5EF4-FFF2-40B4-BE49-F238E27FC236}">
              <a16:creationId xmlns:a16="http://schemas.microsoft.com/office/drawing/2014/main" id="{E9EDBEAC-A8CC-4FFC-9C26-1321D3130649}"/>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4451" y="28575"/>
          <a:ext cx="2736849" cy="790575"/>
        </a:xfrm>
        <a:prstGeom prst="rect">
          <a:avLst/>
        </a:prstGeom>
      </xdr:spPr>
    </xdr:pic>
    <xdr:clientData/>
  </xdr:twoCellAnchor>
  <xdr:twoCellAnchor editAs="oneCell">
    <xdr:from>
      <xdr:col>1</xdr:col>
      <xdr:colOff>0</xdr:colOff>
      <xdr:row>2</xdr:row>
      <xdr:rowOff>3174</xdr:rowOff>
    </xdr:from>
    <xdr:to>
      <xdr:col>9</xdr:col>
      <xdr:colOff>283425</xdr:colOff>
      <xdr:row>17</xdr:row>
      <xdr:rowOff>168549</xdr:rowOff>
    </xdr:to>
    <xdr:graphicFrame macro="">
      <xdr:nvGraphicFramePr>
        <xdr:cNvPr id="22" name="Chart 2">
          <a:extLst>
            <a:ext uri="{FF2B5EF4-FFF2-40B4-BE49-F238E27FC236}">
              <a16:creationId xmlns:a16="http://schemas.microsoft.com/office/drawing/2014/main" id="{F598F741-4448-48E5-92D4-792C97F610F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0</xdr:col>
      <xdr:colOff>47626</xdr:colOff>
      <xdr:row>0</xdr:row>
      <xdr:rowOff>31750</xdr:rowOff>
    </xdr:from>
    <xdr:ext cx="2743200" cy="892175"/>
    <xdr:pic>
      <xdr:nvPicPr>
        <xdr:cNvPr id="2" name="Graphic 2">
          <a:extLst>
            <a:ext uri="{FF2B5EF4-FFF2-40B4-BE49-F238E27FC236}">
              <a16:creationId xmlns:a16="http://schemas.microsoft.com/office/drawing/2014/main" id="{3BE1A4B5-2744-4452-86FE-853124789019}"/>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4451" y="28575"/>
          <a:ext cx="2743200" cy="892175"/>
        </a:xfrm>
        <a:prstGeom prst="rect">
          <a:avLst/>
        </a:prstGeom>
      </xdr:spPr>
    </xdr:pic>
    <xdr:clientData/>
  </xdr:oneCellAnchor>
  <xdr:twoCellAnchor>
    <xdr:from>
      <xdr:col>1</xdr:col>
      <xdr:colOff>0</xdr:colOff>
      <xdr:row>2</xdr:row>
      <xdr:rowOff>3174</xdr:rowOff>
    </xdr:from>
    <xdr:to>
      <xdr:col>9</xdr:col>
      <xdr:colOff>607275</xdr:colOff>
      <xdr:row>17</xdr:row>
      <xdr:rowOff>168549</xdr:rowOff>
    </xdr:to>
    <xdr:graphicFrame macro="">
      <xdr:nvGraphicFramePr>
        <xdr:cNvPr id="3" name="Chart 4">
          <a:extLst>
            <a:ext uri="{FF2B5EF4-FFF2-40B4-BE49-F238E27FC236}">
              <a16:creationId xmlns:a16="http://schemas.microsoft.com/office/drawing/2014/main" id="{2B07A1A7-B629-427D-8FFC-7F022E2B167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47626</xdr:colOff>
      <xdr:row>0</xdr:row>
      <xdr:rowOff>31750</xdr:rowOff>
    </xdr:from>
    <xdr:to>
      <xdr:col>3</xdr:col>
      <xdr:colOff>324594</xdr:colOff>
      <xdr:row>0</xdr:row>
      <xdr:rowOff>920750</xdr:rowOff>
    </xdr:to>
    <xdr:pic>
      <xdr:nvPicPr>
        <xdr:cNvPr id="2" name="Graphic 2">
          <a:extLst>
            <a:ext uri="{FF2B5EF4-FFF2-40B4-BE49-F238E27FC236}">
              <a16:creationId xmlns:a16="http://schemas.microsoft.com/office/drawing/2014/main" id="{94035AB5-3658-4663-8096-5E5C3DD4FC39}"/>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7626" y="31750"/>
          <a:ext cx="2741819" cy="889000"/>
        </a:xfrm>
        <a:prstGeom prst="rect">
          <a:avLst/>
        </a:prstGeom>
      </xdr:spPr>
    </xdr:pic>
    <xdr:clientData/>
  </xdr:twoCellAnchor>
  <xdr:twoCellAnchor editAs="oneCell">
    <xdr:from>
      <xdr:col>1</xdr:col>
      <xdr:colOff>0</xdr:colOff>
      <xdr:row>2</xdr:row>
      <xdr:rowOff>3174</xdr:rowOff>
    </xdr:from>
    <xdr:to>
      <xdr:col>9</xdr:col>
      <xdr:colOff>259216</xdr:colOff>
      <xdr:row>17</xdr:row>
      <xdr:rowOff>168549</xdr:rowOff>
    </xdr:to>
    <xdr:graphicFrame macro="">
      <xdr:nvGraphicFramePr>
        <xdr:cNvPr id="3" name="Chart 2">
          <a:extLst>
            <a:ext uri="{FF2B5EF4-FFF2-40B4-BE49-F238E27FC236}">
              <a16:creationId xmlns:a16="http://schemas.microsoft.com/office/drawing/2014/main" id="{C5D4C00A-F23B-4E2C-903D-FB36620FB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47626</xdr:colOff>
      <xdr:row>0</xdr:row>
      <xdr:rowOff>31750</xdr:rowOff>
    </xdr:from>
    <xdr:to>
      <xdr:col>3</xdr:col>
      <xdr:colOff>312341</xdr:colOff>
      <xdr:row>0</xdr:row>
      <xdr:rowOff>920750</xdr:rowOff>
    </xdr:to>
    <xdr:pic>
      <xdr:nvPicPr>
        <xdr:cNvPr id="4" name="Graphic 2">
          <a:extLst>
            <a:ext uri="{FF2B5EF4-FFF2-40B4-BE49-F238E27FC236}">
              <a16:creationId xmlns:a16="http://schemas.microsoft.com/office/drawing/2014/main" id="{1F6457CC-9768-438C-8C4A-63B88F89DAC6}"/>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4451" y="28575"/>
          <a:ext cx="2743200" cy="8953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47626</xdr:colOff>
      <xdr:row>0</xdr:row>
      <xdr:rowOff>31750</xdr:rowOff>
    </xdr:from>
    <xdr:to>
      <xdr:col>3</xdr:col>
      <xdr:colOff>82551</xdr:colOff>
      <xdr:row>0</xdr:row>
      <xdr:rowOff>920750</xdr:rowOff>
    </xdr:to>
    <xdr:pic>
      <xdr:nvPicPr>
        <xdr:cNvPr id="2" name="Graphic 2">
          <a:extLst>
            <a:ext uri="{FF2B5EF4-FFF2-40B4-BE49-F238E27FC236}">
              <a16:creationId xmlns:a16="http://schemas.microsoft.com/office/drawing/2014/main" id="{7868FCE1-5DAA-468B-87EB-B8960B73BB38}"/>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7626" y="31750"/>
          <a:ext cx="2740025" cy="889000"/>
        </a:xfrm>
        <a:prstGeom prst="rect">
          <a:avLst/>
        </a:prstGeom>
      </xdr:spPr>
    </xdr:pic>
    <xdr:clientData/>
  </xdr:twoCellAnchor>
  <xdr:twoCellAnchor>
    <xdr:from>
      <xdr:col>0</xdr:col>
      <xdr:colOff>682624</xdr:colOff>
      <xdr:row>2</xdr:row>
      <xdr:rowOff>39687</xdr:rowOff>
    </xdr:from>
    <xdr:to>
      <xdr:col>9</xdr:col>
      <xdr:colOff>296124</xdr:colOff>
      <xdr:row>18</xdr:row>
      <xdr:rowOff>125687</xdr:rowOff>
    </xdr:to>
    <xdr:graphicFrame macro="">
      <xdr:nvGraphicFramePr>
        <xdr:cNvPr id="3" name="Chart 5">
          <a:extLst>
            <a:ext uri="{FF2B5EF4-FFF2-40B4-BE49-F238E27FC236}">
              <a16:creationId xmlns:a16="http://schemas.microsoft.com/office/drawing/2014/main" id="{378671F5-F546-41D1-81CD-9F98B753F5D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0</xdr:col>
      <xdr:colOff>47626</xdr:colOff>
      <xdr:row>0</xdr:row>
      <xdr:rowOff>31750</xdr:rowOff>
    </xdr:from>
    <xdr:ext cx="2743200" cy="892175"/>
    <xdr:pic>
      <xdr:nvPicPr>
        <xdr:cNvPr id="2" name="Graphic 2">
          <a:extLst>
            <a:ext uri="{FF2B5EF4-FFF2-40B4-BE49-F238E27FC236}">
              <a16:creationId xmlns:a16="http://schemas.microsoft.com/office/drawing/2014/main" id="{8A402B57-8EA6-49C2-9EAE-D09F0BDCE9FD}"/>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7626" y="31750"/>
          <a:ext cx="2743200" cy="892175"/>
        </a:xfrm>
        <a:prstGeom prst="rect">
          <a:avLst/>
        </a:prstGeom>
      </xdr:spPr>
    </xdr:pic>
    <xdr:clientData/>
  </xdr:oneCellAnchor>
  <xdr:twoCellAnchor>
    <xdr:from>
      <xdr:col>0</xdr:col>
      <xdr:colOff>730250</xdr:colOff>
      <xdr:row>2</xdr:row>
      <xdr:rowOff>0</xdr:rowOff>
    </xdr:from>
    <xdr:to>
      <xdr:col>9</xdr:col>
      <xdr:colOff>470750</xdr:colOff>
      <xdr:row>19</xdr:row>
      <xdr:rowOff>0</xdr:rowOff>
    </xdr:to>
    <xdr:graphicFrame macro="">
      <xdr:nvGraphicFramePr>
        <xdr:cNvPr id="3" name="Chart 4">
          <a:extLst>
            <a:ext uri="{FF2B5EF4-FFF2-40B4-BE49-F238E27FC236}">
              <a16:creationId xmlns:a16="http://schemas.microsoft.com/office/drawing/2014/main" id="{E094622F-8516-4F74-A1B6-74AB214359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47626</xdr:colOff>
      <xdr:row>0</xdr:row>
      <xdr:rowOff>31750</xdr:rowOff>
    </xdr:from>
    <xdr:to>
      <xdr:col>3</xdr:col>
      <xdr:colOff>506590</xdr:colOff>
      <xdr:row>0</xdr:row>
      <xdr:rowOff>920750</xdr:rowOff>
    </xdr:to>
    <xdr:pic>
      <xdr:nvPicPr>
        <xdr:cNvPr id="2" name="Graphic 2">
          <a:extLst>
            <a:ext uri="{FF2B5EF4-FFF2-40B4-BE49-F238E27FC236}">
              <a16:creationId xmlns:a16="http://schemas.microsoft.com/office/drawing/2014/main" id="{C449C1B6-2F6F-477E-B24F-E08E05A9752C}"/>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7626" y="31750"/>
          <a:ext cx="2743200" cy="892175"/>
        </a:xfrm>
        <a:prstGeom prst="rect">
          <a:avLst/>
        </a:prstGeom>
      </xdr:spPr>
    </xdr:pic>
    <xdr:clientData/>
  </xdr:twoCellAnchor>
  <xdr:twoCellAnchor>
    <xdr:from>
      <xdr:col>0</xdr:col>
      <xdr:colOff>682624</xdr:colOff>
      <xdr:row>1</xdr:row>
      <xdr:rowOff>166687</xdr:rowOff>
    </xdr:from>
    <xdr:to>
      <xdr:col>9</xdr:col>
      <xdr:colOff>486624</xdr:colOff>
      <xdr:row>18</xdr:row>
      <xdr:rowOff>48076</xdr:rowOff>
    </xdr:to>
    <xdr:graphicFrame macro="">
      <xdr:nvGraphicFramePr>
        <xdr:cNvPr id="3" name="Chart 2">
          <a:extLst>
            <a:ext uri="{FF2B5EF4-FFF2-40B4-BE49-F238E27FC236}">
              <a16:creationId xmlns:a16="http://schemas.microsoft.com/office/drawing/2014/main" id="{6C59FE72-218C-47BC-B919-9C9D94C25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47626</xdr:colOff>
      <xdr:row>0</xdr:row>
      <xdr:rowOff>31750</xdr:rowOff>
    </xdr:from>
    <xdr:to>
      <xdr:col>3</xdr:col>
      <xdr:colOff>542926</xdr:colOff>
      <xdr:row>0</xdr:row>
      <xdr:rowOff>920750</xdr:rowOff>
    </xdr:to>
    <xdr:pic>
      <xdr:nvPicPr>
        <xdr:cNvPr id="2" name="Graphic 2">
          <a:extLst>
            <a:ext uri="{FF2B5EF4-FFF2-40B4-BE49-F238E27FC236}">
              <a16:creationId xmlns:a16="http://schemas.microsoft.com/office/drawing/2014/main" id="{3E9D8AFB-4B7B-4498-B552-2BA58A8E7B56}"/>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7626" y="31750"/>
          <a:ext cx="2740025" cy="889000"/>
        </a:xfrm>
        <a:prstGeom prst="rect">
          <a:avLst/>
        </a:prstGeom>
      </xdr:spPr>
    </xdr:pic>
    <xdr:clientData/>
  </xdr:twoCellAnchor>
  <xdr:twoCellAnchor>
    <xdr:from>
      <xdr:col>1</xdr:col>
      <xdr:colOff>0</xdr:colOff>
      <xdr:row>2</xdr:row>
      <xdr:rowOff>3174</xdr:rowOff>
    </xdr:from>
    <xdr:to>
      <xdr:col>10</xdr:col>
      <xdr:colOff>13550</xdr:colOff>
      <xdr:row>18</xdr:row>
      <xdr:rowOff>38374</xdr:rowOff>
    </xdr:to>
    <xdr:graphicFrame macro="">
      <xdr:nvGraphicFramePr>
        <xdr:cNvPr id="3" name="Chart 2">
          <a:extLst>
            <a:ext uri="{FF2B5EF4-FFF2-40B4-BE49-F238E27FC236}">
              <a16:creationId xmlns:a16="http://schemas.microsoft.com/office/drawing/2014/main" id="{BB9ABAAB-F49B-485F-B1B9-0811445BEE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1</xdr:rowOff>
    </xdr:from>
    <xdr:ext cx="2587625" cy="952499"/>
    <xdr:pic>
      <xdr:nvPicPr>
        <xdr:cNvPr id="2" name="Graphic 2">
          <a:extLst>
            <a:ext uri="{FF2B5EF4-FFF2-40B4-BE49-F238E27FC236}">
              <a16:creationId xmlns:a16="http://schemas.microsoft.com/office/drawing/2014/main" id="{C4776866-0C27-48D2-9A95-232C28CE1AAA}"/>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1"/>
          <a:ext cx="2587625" cy="952499"/>
        </a:xfrm>
        <a:prstGeom prst="rect">
          <a:avLst/>
        </a:prstGeom>
      </xdr:spPr>
    </xdr:pic>
    <xdr:clientData/>
  </xdr:oneCellAnchor>
  <xdr:twoCellAnchor>
    <xdr:from>
      <xdr:col>1</xdr:col>
      <xdr:colOff>11508</xdr:colOff>
      <xdr:row>2</xdr:row>
      <xdr:rowOff>19050</xdr:rowOff>
    </xdr:from>
    <xdr:to>
      <xdr:col>9</xdr:col>
      <xdr:colOff>247308</xdr:colOff>
      <xdr:row>18</xdr:row>
      <xdr:rowOff>155850</xdr:rowOff>
    </xdr:to>
    <xdr:grpSp>
      <xdr:nvGrpSpPr>
        <xdr:cNvPr id="3" name="Group 2">
          <a:extLst>
            <a:ext uri="{FF2B5EF4-FFF2-40B4-BE49-F238E27FC236}">
              <a16:creationId xmlns:a16="http://schemas.microsoft.com/office/drawing/2014/main" id="{89605ABC-F5FD-4E9F-BD85-C4E0DBDCFB3D}"/>
            </a:ext>
          </a:extLst>
        </xdr:cNvPr>
        <xdr:cNvGrpSpPr>
          <a:grpSpLocks noChangeAspect="1"/>
        </xdr:cNvGrpSpPr>
      </xdr:nvGrpSpPr>
      <xdr:grpSpPr>
        <a:xfrm>
          <a:off x="783033" y="1381125"/>
          <a:ext cx="6408000" cy="2880000"/>
          <a:chOff x="962351" y="1383627"/>
          <a:chExt cx="5999576" cy="2989468"/>
        </a:xfrm>
      </xdr:grpSpPr>
      <xdr:graphicFrame macro="">
        <xdr:nvGraphicFramePr>
          <xdr:cNvPr id="4" name="Chart 3">
            <a:extLst>
              <a:ext uri="{FF2B5EF4-FFF2-40B4-BE49-F238E27FC236}">
                <a16:creationId xmlns:a16="http://schemas.microsoft.com/office/drawing/2014/main" id="{6A964276-DA9B-1F98-284F-0A83A118456B}"/>
              </a:ext>
            </a:extLst>
          </xdr:cNvPr>
          <xdr:cNvGraphicFramePr>
            <a:graphicFrameLocks/>
          </xdr:cNvGraphicFramePr>
        </xdr:nvGraphicFramePr>
        <xdr:xfrm>
          <a:off x="962351" y="1383627"/>
          <a:ext cx="5999576" cy="2989468"/>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5" name="Left Brace 4">
            <a:extLst>
              <a:ext uri="{FF2B5EF4-FFF2-40B4-BE49-F238E27FC236}">
                <a16:creationId xmlns:a16="http://schemas.microsoft.com/office/drawing/2014/main" id="{638FB051-12C8-61C5-50A2-1708826B2696}"/>
              </a:ext>
            </a:extLst>
          </xdr:cNvPr>
          <xdr:cNvSpPr/>
        </xdr:nvSpPr>
        <xdr:spPr>
          <a:xfrm rot="5400000">
            <a:off x="6417040" y="3172367"/>
            <a:ext cx="185864" cy="529398"/>
          </a:xfrm>
          <a:prstGeom prst="leftBrace">
            <a:avLst>
              <a:gd name="adj1" fmla="val 8333"/>
              <a:gd name="adj2" fmla="val 5325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sp macro="" textlink="">
        <xdr:nvSpPr>
          <xdr:cNvPr id="6" name="Left Brace 4">
            <a:extLst>
              <a:ext uri="{FF2B5EF4-FFF2-40B4-BE49-F238E27FC236}">
                <a16:creationId xmlns:a16="http://schemas.microsoft.com/office/drawing/2014/main" id="{0897A5F5-9BF4-AE35-02AA-DF7C6A465A1F}"/>
              </a:ext>
            </a:extLst>
          </xdr:cNvPr>
          <xdr:cNvSpPr/>
        </xdr:nvSpPr>
        <xdr:spPr>
          <a:xfrm rot="5400000">
            <a:off x="4389236" y="1649256"/>
            <a:ext cx="271384" cy="1451396"/>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grpSp>
    <xdr:clientData/>
  </xdr:twoCellAnchor>
</xdr:wsDr>
</file>

<file path=xl/drawings/drawing18.xml><?xml version="1.0" encoding="utf-8"?>
<c:userShapes xmlns:c="http://schemas.openxmlformats.org/drawingml/2006/chart">
  <cdr:relSizeAnchor xmlns:cdr="http://schemas.openxmlformats.org/drawingml/2006/chartDrawing">
    <cdr:from>
      <cdr:x>0.11222</cdr:x>
      <cdr:y>0.03133</cdr:y>
    </cdr:from>
    <cdr:to>
      <cdr:x>0.99109</cdr:x>
      <cdr:y>0.66015</cdr:y>
    </cdr:to>
    <cdr:grpSp>
      <cdr:nvGrpSpPr>
        <cdr:cNvPr id="2" name="Group 1">
          <a:extLst xmlns:a="http://schemas.openxmlformats.org/drawingml/2006/main">
            <a:ext uri="{FF2B5EF4-FFF2-40B4-BE49-F238E27FC236}">
              <a16:creationId xmlns:a16="http://schemas.microsoft.com/office/drawing/2014/main" id="{792FF84D-0987-483D-A2B0-02B425D24E36}"/>
            </a:ext>
          </a:extLst>
        </cdr:cNvPr>
        <cdr:cNvGrpSpPr/>
      </cdr:nvGrpSpPr>
      <cdr:grpSpPr>
        <a:xfrm xmlns:a="http://schemas.openxmlformats.org/drawingml/2006/main">
          <a:off x="719106" y="90230"/>
          <a:ext cx="5631799" cy="1811002"/>
          <a:chOff x="673273" y="93666"/>
          <a:chExt cx="5431962" cy="1879817"/>
        </a:xfrm>
      </cdr:grpSpPr>
      <cdr:sp macro="" textlink="">
        <cdr:nvSpPr>
          <cdr:cNvPr id="3" name="Text Box 1">
            <a:extLst xmlns:a="http://schemas.openxmlformats.org/drawingml/2006/main">
              <a:ext uri="{FF2B5EF4-FFF2-40B4-BE49-F238E27FC236}">
                <a16:creationId xmlns:a16="http://schemas.microsoft.com/office/drawing/2014/main" id="{624FEA9E-0B44-4F46-A5FD-C8E0A3B29496}"/>
              </a:ext>
            </a:extLst>
          </cdr:cNvPr>
          <cdr:cNvSpPr txBox="1"/>
        </cdr:nvSpPr>
        <cdr:spPr>
          <a:xfrm xmlns:a="http://schemas.openxmlformats.org/drawingml/2006/main">
            <a:off x="673273" y="93666"/>
            <a:ext cx="1230153" cy="50677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900">
                <a:solidFill>
                  <a:schemeClr val="tx2"/>
                </a:solidFill>
              </a:rPr>
              <a:t>2002-2023: 1,689 well</a:t>
            </a:r>
            <a:r>
              <a:rPr lang="en-AU" sz="900" baseline="0">
                <a:solidFill>
                  <a:schemeClr val="tx2"/>
                </a:solidFill>
              </a:rPr>
              <a:t>s drilled, 63% in Carnarvon Basin</a:t>
            </a:r>
            <a:endParaRPr lang="en-AU" sz="900">
              <a:solidFill>
                <a:schemeClr val="tx2"/>
              </a:solidFill>
            </a:endParaRPr>
          </a:p>
        </cdr:txBody>
      </cdr:sp>
      <cdr:sp macro="" textlink="">
        <cdr:nvSpPr>
          <cdr:cNvPr id="4" name="Text Box 1">
            <a:extLst xmlns:a="http://schemas.openxmlformats.org/drawingml/2006/main">
              <a:ext uri="{FF2B5EF4-FFF2-40B4-BE49-F238E27FC236}">
                <a16:creationId xmlns:a16="http://schemas.microsoft.com/office/drawing/2014/main" id="{7777CCC6-1A82-466A-AE7C-565E1610DFC1}"/>
              </a:ext>
            </a:extLst>
          </cdr:cNvPr>
          <cdr:cNvSpPr txBox="1"/>
        </cdr:nvSpPr>
        <cdr:spPr>
          <a:xfrm xmlns:a="http://schemas.openxmlformats.org/drawingml/2006/main">
            <a:off x="3098869" y="223477"/>
            <a:ext cx="1489034" cy="59314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accent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b="0" baseline="0">
                <a:solidFill>
                  <a:schemeClr val="tx2"/>
                </a:solidFill>
              </a:rPr>
              <a:t>2011-17: </a:t>
            </a:r>
            <a:r>
              <a:rPr lang="en-AU" sz="900" b="0">
                <a:solidFill>
                  <a:schemeClr val="tx2"/>
                </a:solidFill>
              </a:rPr>
              <a:t>Sustained</a:t>
            </a:r>
            <a:r>
              <a:rPr lang="en-AU" sz="900" b="0" baseline="0">
                <a:solidFill>
                  <a:schemeClr val="tx2"/>
                </a:solidFill>
              </a:rPr>
              <a:t> decrease in wells drilled. Global over-supply in oil and gas markets</a:t>
            </a:r>
            <a:endParaRPr lang="en-AU" sz="900" b="0">
              <a:solidFill>
                <a:schemeClr val="tx2"/>
              </a:solidFill>
            </a:endParaRPr>
          </a:p>
        </cdr:txBody>
      </cdr:sp>
      <cdr:sp macro="" textlink="">
        <cdr:nvSpPr>
          <cdr:cNvPr id="5" name="Text Box 1">
            <a:extLst xmlns:a="http://schemas.openxmlformats.org/drawingml/2006/main">
              <a:ext uri="{FF2B5EF4-FFF2-40B4-BE49-F238E27FC236}">
                <a16:creationId xmlns:a16="http://schemas.microsoft.com/office/drawing/2014/main" id="{83C96D00-5B33-42A6-8A4F-01DB185A76EA}"/>
              </a:ext>
            </a:extLst>
          </cdr:cNvPr>
          <cdr:cNvSpPr txBox="1"/>
        </cdr:nvSpPr>
        <cdr:spPr>
          <a:xfrm xmlns:a="http://schemas.openxmlformats.org/drawingml/2006/main">
            <a:off x="5025011" y="1423989"/>
            <a:ext cx="1080224" cy="54949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accent1"/>
          </a:fontRef>
        </cdr:style>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b="0">
                <a:solidFill>
                  <a:schemeClr val="tx2"/>
                </a:solidFill>
              </a:rPr>
              <a:t>2021-23: Growth in Perth Basin drilling</a:t>
            </a:r>
          </a:p>
        </cdr:txBody>
      </cdr:sp>
    </cdr:grpSp>
  </cdr:relSizeAnchor>
</c:userShapes>
</file>

<file path=xl/drawings/drawing19.xml><?xml version="1.0" encoding="utf-8"?>
<xdr:wsDr xmlns:xdr="http://schemas.openxmlformats.org/drawingml/2006/spreadsheetDrawing" xmlns:a="http://schemas.openxmlformats.org/drawingml/2006/main">
  <xdr:twoCellAnchor editAs="oneCell">
    <xdr:from>
      <xdr:col>1</xdr:col>
      <xdr:colOff>0</xdr:colOff>
      <xdr:row>2</xdr:row>
      <xdr:rowOff>6350</xdr:rowOff>
    </xdr:from>
    <xdr:to>
      <xdr:col>10</xdr:col>
      <xdr:colOff>179709</xdr:colOff>
      <xdr:row>18</xdr:row>
      <xdr:rowOff>57978</xdr:rowOff>
    </xdr:to>
    <xdr:graphicFrame macro="">
      <xdr:nvGraphicFramePr>
        <xdr:cNvPr id="2" name="Chart 1">
          <a:extLst>
            <a:ext uri="{FF2B5EF4-FFF2-40B4-BE49-F238E27FC236}">
              <a16:creationId xmlns:a16="http://schemas.microsoft.com/office/drawing/2014/main" id="{B0604A6C-965F-4973-87EF-F24C644A4F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0</xdr:rowOff>
    </xdr:from>
    <xdr:to>
      <xdr:col>3</xdr:col>
      <xdr:colOff>609600</xdr:colOff>
      <xdr:row>0</xdr:row>
      <xdr:rowOff>971549</xdr:rowOff>
    </xdr:to>
    <xdr:pic>
      <xdr:nvPicPr>
        <xdr:cNvPr id="3" name="Graphic 2">
          <a:extLst>
            <a:ext uri="{FF2B5EF4-FFF2-40B4-BE49-F238E27FC236}">
              <a16:creationId xmlns:a16="http://schemas.microsoft.com/office/drawing/2014/main" id="{A799F7FA-A2B1-40C8-AFA1-83FA8E41C78C}"/>
            </a:ext>
          </a:extLst>
        </xdr:cNvPr>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8100" y="0"/>
          <a:ext cx="2628900" cy="9715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539750</xdr:colOff>
      <xdr:row>0</xdr:row>
      <xdr:rowOff>892175</xdr:rowOff>
    </xdr:to>
    <xdr:pic>
      <xdr:nvPicPr>
        <xdr:cNvPr id="2" name="Graphic 2">
          <a:extLst>
            <a:ext uri="{FF2B5EF4-FFF2-40B4-BE49-F238E27FC236}">
              <a16:creationId xmlns:a16="http://schemas.microsoft.com/office/drawing/2014/main" id="{A0B2478C-5A2C-488A-916D-1A4F32378F68}"/>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0"/>
          <a:ext cx="2743200" cy="892175"/>
        </a:xfrm>
        <a:prstGeom prst="rect">
          <a:avLst/>
        </a:prstGeom>
      </xdr:spPr>
    </xdr:pic>
    <xdr:clientData/>
  </xdr:twoCellAnchor>
  <xdr:twoCellAnchor>
    <xdr:from>
      <xdr:col>1</xdr:col>
      <xdr:colOff>9523</xdr:colOff>
      <xdr:row>2</xdr:row>
      <xdr:rowOff>16508</xdr:rowOff>
    </xdr:from>
    <xdr:to>
      <xdr:col>9</xdr:col>
      <xdr:colOff>550123</xdr:colOff>
      <xdr:row>18</xdr:row>
      <xdr:rowOff>908</xdr:rowOff>
    </xdr:to>
    <xdr:graphicFrame macro="">
      <xdr:nvGraphicFramePr>
        <xdr:cNvPr id="3" name="Chart 2">
          <a:extLst>
            <a:ext uri="{FF2B5EF4-FFF2-40B4-BE49-F238E27FC236}">
              <a16:creationId xmlns:a16="http://schemas.microsoft.com/office/drawing/2014/main" id="{D5E4B2B0-0E99-416A-A100-50F98FEFA634}"/>
            </a:ext>
            <a:ext uri="{147F2762-F138-4A5C-976F-8EAC2B608ADB}">
              <a16:predDERef xmlns:a16="http://schemas.microsoft.com/office/drawing/2014/main" pred="{71030EB7-5CDA-4D5B-A55C-BCAF8803BC5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695324</xdr:colOff>
      <xdr:row>2</xdr:row>
      <xdr:rowOff>57150</xdr:rowOff>
    </xdr:from>
    <xdr:to>
      <xdr:col>9</xdr:col>
      <xdr:colOff>531074</xdr:colOff>
      <xdr:row>18</xdr:row>
      <xdr:rowOff>58483</xdr:rowOff>
    </xdr:to>
    <xdr:graphicFrame macro="">
      <xdr:nvGraphicFramePr>
        <xdr:cNvPr id="6" name="Chart 1">
          <a:extLst>
            <a:ext uri="{FF2B5EF4-FFF2-40B4-BE49-F238E27FC236}">
              <a16:creationId xmlns:a16="http://schemas.microsoft.com/office/drawing/2014/main" id="{8C0D83F9-3FDC-4D30-AE31-90D06960232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507294</xdr:colOff>
      <xdr:row>11</xdr:row>
      <xdr:rowOff>4234</xdr:rowOff>
    </xdr:from>
    <xdr:to>
      <xdr:col>5</xdr:col>
      <xdr:colOff>40568</xdr:colOff>
      <xdr:row>13</xdr:row>
      <xdr:rowOff>67028</xdr:rowOff>
    </xdr:to>
    <xdr:sp macro="" textlink="">
      <xdr:nvSpPr>
        <xdr:cNvPr id="3" name="TextBox 2">
          <a:extLst>
            <a:ext uri="{FF2B5EF4-FFF2-40B4-BE49-F238E27FC236}">
              <a16:creationId xmlns:a16="http://schemas.microsoft.com/office/drawing/2014/main" id="{0D4379D6-1D14-466B-BDDB-0ED674AFE98C}"/>
            </a:ext>
          </a:extLst>
        </xdr:cNvPr>
        <xdr:cNvSpPr txBox="1"/>
      </xdr:nvSpPr>
      <xdr:spPr>
        <a:xfrm>
          <a:off x="1974850" y="3016956"/>
          <a:ext cx="1734607" cy="429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a:solidFill>
                <a:schemeClr val="dk1"/>
              </a:solidFill>
              <a:latin typeface="+mn-lt"/>
              <a:ea typeface="+mn-ea"/>
              <a:cs typeface="+mn-cs"/>
            </a:rPr>
            <a:t>Tubridgi</a:t>
          </a:r>
          <a:r>
            <a:rPr lang="en-AU" sz="900">
              <a:solidFill>
                <a:schemeClr val="dk1"/>
              </a:solidFill>
              <a:effectLst/>
              <a:latin typeface="+mn-lt"/>
              <a:ea typeface="+mn-ea"/>
              <a:cs typeface="+mn-cs"/>
            </a:rPr>
            <a:t> commences operations in September 2017 </a:t>
          </a:r>
          <a:endParaRPr lang="en-AU" sz="900">
            <a:effectLst/>
          </a:endParaRPr>
        </a:p>
      </xdr:txBody>
    </xdr:sp>
    <xdr:clientData/>
  </xdr:twoCellAnchor>
  <xdr:twoCellAnchor editAs="oneCell">
    <xdr:from>
      <xdr:col>0</xdr:col>
      <xdr:colOff>59619</xdr:colOff>
      <xdr:row>0</xdr:row>
      <xdr:rowOff>76200</xdr:rowOff>
    </xdr:from>
    <xdr:to>
      <xdr:col>4</xdr:col>
      <xdr:colOff>19755</xdr:colOff>
      <xdr:row>0</xdr:row>
      <xdr:rowOff>958850</xdr:rowOff>
    </xdr:to>
    <xdr:pic>
      <xdr:nvPicPr>
        <xdr:cNvPr id="5" name="Graphic 2">
          <a:extLst>
            <a:ext uri="{FF2B5EF4-FFF2-40B4-BE49-F238E27FC236}">
              <a16:creationId xmlns:a16="http://schemas.microsoft.com/office/drawing/2014/main" id="{7AE72B25-40AB-4778-A102-4E9668E863D2}"/>
            </a:ext>
          </a:extLst>
        </xdr:cNvPr>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9619" y="76200"/>
          <a:ext cx="2893836" cy="889000"/>
        </a:xfrm>
        <a:prstGeom prst="rect">
          <a:avLst/>
        </a:prstGeom>
      </xdr:spPr>
    </xdr:pic>
    <xdr:clientData/>
  </xdr:twoCellAnchor>
</xdr:wsDr>
</file>

<file path=xl/drawings/drawing21.xml><?xml version="1.0" encoding="utf-8"?>
<c:userShapes xmlns:c="http://schemas.openxmlformats.org/drawingml/2006/chart">
  <cdr:relSizeAnchor xmlns:cdr="http://schemas.openxmlformats.org/drawingml/2006/chartDrawing">
    <cdr:from>
      <cdr:x>0.37111</cdr:x>
      <cdr:y>0.65264</cdr:y>
    </cdr:from>
    <cdr:to>
      <cdr:x>0.40069</cdr:x>
      <cdr:y>0.76567</cdr:y>
    </cdr:to>
    <cdr:cxnSp macro="">
      <cdr:nvCxnSpPr>
        <cdr:cNvPr id="3" name="Straight Arrow Connector 2">
          <a:extLst xmlns:a="http://schemas.openxmlformats.org/drawingml/2006/main">
            <a:ext uri="{FF2B5EF4-FFF2-40B4-BE49-F238E27FC236}">
              <a16:creationId xmlns:a16="http://schemas.microsoft.com/office/drawing/2014/main" id="{43E49E68-2205-43D7-8AF7-C49B8D773E35}"/>
            </a:ext>
          </a:extLst>
        </cdr:cNvPr>
        <cdr:cNvCxnSpPr/>
      </cdr:nvCxnSpPr>
      <cdr:spPr>
        <a:xfrm xmlns:a="http://schemas.openxmlformats.org/drawingml/2006/main">
          <a:off x="2378076" y="1879600"/>
          <a:ext cx="189546" cy="325530"/>
        </a:xfrm>
        <a:prstGeom xmlns:a="http://schemas.openxmlformats.org/drawingml/2006/main" prst="straightConnector1">
          <a:avLst/>
        </a:prstGeom>
        <a:ln xmlns:a="http://schemas.openxmlformats.org/drawingml/2006/main">
          <a:solidFill>
            <a:sysClr val="windowText" lastClr="000000"/>
          </a:solidFill>
          <a:tailEnd type="stealth" w="lg" len="lg"/>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0.44942</cdr:x>
      <cdr:y>0.02044</cdr:y>
    </cdr:from>
    <cdr:to>
      <cdr:x>0.69182</cdr:x>
      <cdr:y>0.15101</cdr:y>
    </cdr:to>
    <cdr:sp macro="" textlink="">
      <cdr:nvSpPr>
        <cdr:cNvPr id="2" name="TextBox 9">
          <a:extLst xmlns:a="http://schemas.openxmlformats.org/drawingml/2006/main">
            <a:ext uri="{FF2B5EF4-FFF2-40B4-BE49-F238E27FC236}">
              <a16:creationId xmlns:a16="http://schemas.microsoft.com/office/drawing/2014/main" id="{8F6B833C-FAA4-454A-A022-67869D3DC46E}"/>
            </a:ext>
          </a:extLst>
        </cdr:cNvPr>
        <cdr:cNvSpPr txBox="1"/>
      </cdr:nvSpPr>
      <cdr:spPr>
        <a:xfrm xmlns:a="http://schemas.openxmlformats.org/drawingml/2006/main">
          <a:off x="2812467" y="58014"/>
          <a:ext cx="1516921" cy="37061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solidFill>
                <a:schemeClr val="dk1"/>
              </a:solidFill>
              <a:effectLst/>
              <a:latin typeface="+mn-lt"/>
              <a:ea typeface="+mn-ea"/>
              <a:cs typeface="+mn-cs"/>
            </a:rPr>
            <a:t>Peak storage utilisation is in August 2020 </a:t>
          </a:r>
          <a:endParaRPr lang="en-AU" sz="900">
            <a:effectLst/>
          </a:endParaRPr>
        </a:p>
      </cdr:txBody>
    </cdr:sp>
  </cdr:relSizeAnchor>
  <cdr:relSizeAnchor xmlns:cdr="http://schemas.openxmlformats.org/drawingml/2006/chartDrawing">
    <cdr:from>
      <cdr:x>0.59662</cdr:x>
      <cdr:y>0.10251</cdr:y>
    </cdr:from>
    <cdr:to>
      <cdr:x>0.6431</cdr:x>
      <cdr:y>0.15436</cdr:y>
    </cdr:to>
    <cdr:cxnSp macro="">
      <cdr:nvCxnSpPr>
        <cdr:cNvPr id="4" name="Straight Arrow Connector 3">
          <a:extLst xmlns:a="http://schemas.openxmlformats.org/drawingml/2006/main">
            <a:ext uri="{FF2B5EF4-FFF2-40B4-BE49-F238E27FC236}">
              <a16:creationId xmlns:a16="http://schemas.microsoft.com/office/drawing/2014/main" id="{554AB6C7-9984-732D-136C-55F961DAAEB6}"/>
            </a:ext>
          </a:extLst>
        </cdr:cNvPr>
        <cdr:cNvCxnSpPr/>
      </cdr:nvCxnSpPr>
      <cdr:spPr>
        <a:xfrm xmlns:a="http://schemas.openxmlformats.org/drawingml/2006/main">
          <a:off x="3921126" y="285750"/>
          <a:ext cx="305488" cy="144552"/>
        </a:xfrm>
        <a:prstGeom xmlns:a="http://schemas.openxmlformats.org/drawingml/2006/main" prst="straightConnector1">
          <a:avLst/>
        </a:prstGeom>
        <a:ln xmlns:a="http://schemas.openxmlformats.org/drawingml/2006/main">
          <a:solidFill>
            <a:sysClr val="windowText" lastClr="000000"/>
          </a:solidFill>
          <a:tailEnd type="stealth" w="lg" len="lg"/>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407250</xdr:colOff>
      <xdr:row>18</xdr:row>
      <xdr:rowOff>35200</xdr:rowOff>
    </xdr:to>
    <xdr:graphicFrame macro="">
      <xdr:nvGraphicFramePr>
        <xdr:cNvPr id="2" name="Chart 1">
          <a:extLst>
            <a:ext uri="{FF2B5EF4-FFF2-40B4-BE49-F238E27FC236}">
              <a16:creationId xmlns:a16="http://schemas.microsoft.com/office/drawing/2014/main" id="{D6BBC2B8-358D-4200-9A37-F938DE1069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28575</xdr:rowOff>
    </xdr:from>
    <xdr:to>
      <xdr:col>3</xdr:col>
      <xdr:colOff>549275</xdr:colOff>
      <xdr:row>0</xdr:row>
      <xdr:rowOff>930275</xdr:rowOff>
    </xdr:to>
    <xdr:pic>
      <xdr:nvPicPr>
        <xdr:cNvPr id="3" name="Graphic 2">
          <a:extLst>
            <a:ext uri="{FF2B5EF4-FFF2-40B4-BE49-F238E27FC236}">
              <a16:creationId xmlns:a16="http://schemas.microsoft.com/office/drawing/2014/main" id="{D4F5310C-CDE7-497D-8824-E3358695A6D9}"/>
            </a:ext>
          </a:extLst>
        </xdr:cNvPr>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8100" y="28575"/>
          <a:ext cx="2860675" cy="9017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695324</xdr:colOff>
      <xdr:row>2</xdr:row>
      <xdr:rowOff>0</xdr:rowOff>
    </xdr:from>
    <xdr:to>
      <xdr:col>9</xdr:col>
      <xdr:colOff>531074</xdr:colOff>
      <xdr:row>18</xdr:row>
      <xdr:rowOff>35200</xdr:rowOff>
    </xdr:to>
    <xdr:graphicFrame macro="">
      <xdr:nvGraphicFramePr>
        <xdr:cNvPr id="2" name="Chart 1">
          <a:extLst>
            <a:ext uri="{FF2B5EF4-FFF2-40B4-BE49-F238E27FC236}">
              <a16:creationId xmlns:a16="http://schemas.microsoft.com/office/drawing/2014/main" id="{24646F45-1060-4917-9F58-ECDEC75004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47625</xdr:rowOff>
    </xdr:from>
    <xdr:to>
      <xdr:col>3</xdr:col>
      <xdr:colOff>473075</xdr:colOff>
      <xdr:row>0</xdr:row>
      <xdr:rowOff>971550</xdr:rowOff>
    </xdr:to>
    <xdr:pic>
      <xdr:nvPicPr>
        <xdr:cNvPr id="3" name="Graphic 2">
          <a:extLst>
            <a:ext uri="{FF2B5EF4-FFF2-40B4-BE49-F238E27FC236}">
              <a16:creationId xmlns:a16="http://schemas.microsoft.com/office/drawing/2014/main" id="{9705ABA4-9225-4B19-81FE-0AAC688E48B4}"/>
            </a:ext>
          </a:extLst>
        </xdr:cNvPr>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76200" y="47625"/>
          <a:ext cx="2606675" cy="92392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657225</xdr:colOff>
      <xdr:row>0</xdr:row>
      <xdr:rowOff>892175</xdr:rowOff>
    </xdr:to>
    <xdr:pic>
      <xdr:nvPicPr>
        <xdr:cNvPr id="2" name="Graphic 2">
          <a:extLst>
            <a:ext uri="{FF2B5EF4-FFF2-40B4-BE49-F238E27FC236}">
              <a16:creationId xmlns:a16="http://schemas.microsoft.com/office/drawing/2014/main" id="{D88AA100-53D6-49D1-BC8B-3D6687A75DC4}"/>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0"/>
          <a:ext cx="2743200" cy="892175"/>
        </a:xfrm>
        <a:prstGeom prst="rect">
          <a:avLst/>
        </a:prstGeom>
      </xdr:spPr>
    </xdr:pic>
    <xdr:clientData/>
  </xdr:twoCellAnchor>
  <xdr:twoCellAnchor>
    <xdr:from>
      <xdr:col>0</xdr:col>
      <xdr:colOff>590549</xdr:colOff>
      <xdr:row>2</xdr:row>
      <xdr:rowOff>26034</xdr:rowOff>
    </xdr:from>
    <xdr:to>
      <xdr:col>10</xdr:col>
      <xdr:colOff>45299</xdr:colOff>
      <xdr:row>18</xdr:row>
      <xdr:rowOff>10434</xdr:rowOff>
    </xdr:to>
    <xdr:graphicFrame macro="">
      <xdr:nvGraphicFramePr>
        <xdr:cNvPr id="3" name="Chart 2">
          <a:extLst>
            <a:ext uri="{FF2B5EF4-FFF2-40B4-BE49-F238E27FC236}">
              <a16:creationId xmlns:a16="http://schemas.microsoft.com/office/drawing/2014/main" id="{E719EE7A-B873-4751-A3C8-7727A8FD5A23}"/>
            </a:ext>
            <a:ext uri="{147F2762-F138-4A5C-976F-8EAC2B608ADB}">
              <a16:predDERef xmlns:a16="http://schemas.microsoft.com/office/drawing/2014/main" pred="{71030EB7-5CDA-4D5B-A55C-BCAF8803BC5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12246</xdr:colOff>
      <xdr:row>1</xdr:row>
      <xdr:rowOff>152404</xdr:rowOff>
    </xdr:from>
    <xdr:to>
      <xdr:col>10</xdr:col>
      <xdr:colOff>16857</xdr:colOff>
      <xdr:row>17</xdr:row>
      <xdr:rowOff>139979</xdr:rowOff>
    </xdr:to>
    <xdr:graphicFrame macro="">
      <xdr:nvGraphicFramePr>
        <xdr:cNvPr id="2" name="Chart 1">
          <a:extLst>
            <a:ext uri="{FF2B5EF4-FFF2-40B4-BE49-F238E27FC236}">
              <a16:creationId xmlns:a16="http://schemas.microsoft.com/office/drawing/2014/main" id="{6D67F92D-4A17-405A-9CDB-7CB754D6A0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657225</xdr:colOff>
      <xdr:row>0</xdr:row>
      <xdr:rowOff>892175</xdr:rowOff>
    </xdr:to>
    <xdr:pic>
      <xdr:nvPicPr>
        <xdr:cNvPr id="3" name="Graphic 2">
          <a:extLst>
            <a:ext uri="{FF2B5EF4-FFF2-40B4-BE49-F238E27FC236}">
              <a16:creationId xmlns:a16="http://schemas.microsoft.com/office/drawing/2014/main" id="{FB174468-F46D-421B-8E69-E539AE825EF6}"/>
            </a:ext>
          </a:extLst>
        </xdr:cNvPr>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0" y="0"/>
          <a:ext cx="2743200" cy="89217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704849</xdr:colOff>
      <xdr:row>2</xdr:row>
      <xdr:rowOff>0</xdr:rowOff>
    </xdr:from>
    <xdr:to>
      <xdr:col>10</xdr:col>
      <xdr:colOff>150076</xdr:colOff>
      <xdr:row>17</xdr:row>
      <xdr:rowOff>165375</xdr:rowOff>
    </xdr:to>
    <xdr:graphicFrame macro="">
      <xdr:nvGraphicFramePr>
        <xdr:cNvPr id="2" name="Chart 1">
          <a:extLst>
            <a:ext uri="{FF2B5EF4-FFF2-40B4-BE49-F238E27FC236}">
              <a16:creationId xmlns:a16="http://schemas.microsoft.com/office/drawing/2014/main" id="{AA218A04-B012-4AF1-8B7B-C4C2CF5CADC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635000</xdr:colOff>
      <xdr:row>0</xdr:row>
      <xdr:rowOff>892175</xdr:rowOff>
    </xdr:to>
    <xdr:pic>
      <xdr:nvPicPr>
        <xdr:cNvPr id="3" name="Graphic 2">
          <a:extLst>
            <a:ext uri="{FF2B5EF4-FFF2-40B4-BE49-F238E27FC236}">
              <a16:creationId xmlns:a16="http://schemas.microsoft.com/office/drawing/2014/main" id="{6B7EF1B7-6F00-4420-9D67-FE8F7C7CE84F}"/>
            </a:ext>
          </a:extLst>
        </xdr:cNvPr>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0" y="0"/>
          <a:ext cx="2743200" cy="89217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850446</xdr:colOff>
      <xdr:row>2</xdr:row>
      <xdr:rowOff>47624</xdr:rowOff>
    </xdr:from>
    <xdr:to>
      <xdr:col>10</xdr:col>
      <xdr:colOff>524271</xdr:colOff>
      <xdr:row>18</xdr:row>
      <xdr:rowOff>32024</xdr:rowOff>
    </xdr:to>
    <xdr:graphicFrame macro="">
      <xdr:nvGraphicFramePr>
        <xdr:cNvPr id="2" name="Chart 1">
          <a:extLst>
            <a:ext uri="{FF2B5EF4-FFF2-40B4-BE49-F238E27FC236}">
              <a16:creationId xmlns:a16="http://schemas.microsoft.com/office/drawing/2014/main" id="{6EAA92A7-AF37-48B0-9490-0E9505035C2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406400</xdr:colOff>
      <xdr:row>0</xdr:row>
      <xdr:rowOff>892175</xdr:rowOff>
    </xdr:to>
    <xdr:pic>
      <xdr:nvPicPr>
        <xdr:cNvPr id="3" name="Graphic 2">
          <a:extLst>
            <a:ext uri="{FF2B5EF4-FFF2-40B4-BE49-F238E27FC236}">
              <a16:creationId xmlns:a16="http://schemas.microsoft.com/office/drawing/2014/main" id="{B22801A7-E968-4AB8-BD95-B85CAFFFCC49}"/>
            </a:ext>
          </a:extLst>
        </xdr:cNvPr>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0" y="0"/>
          <a:ext cx="2743200" cy="89217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2</xdr:row>
      <xdr:rowOff>3174</xdr:rowOff>
    </xdr:from>
    <xdr:to>
      <xdr:col>9</xdr:col>
      <xdr:colOff>693000</xdr:colOff>
      <xdr:row>16</xdr:row>
      <xdr:rowOff>92349</xdr:rowOff>
    </xdr:to>
    <xdr:graphicFrame macro="">
      <xdr:nvGraphicFramePr>
        <xdr:cNvPr id="5" name="Chart 1">
          <a:extLst>
            <a:ext uri="{FF2B5EF4-FFF2-40B4-BE49-F238E27FC236}">
              <a16:creationId xmlns:a16="http://schemas.microsoft.com/office/drawing/2014/main" id="{8246EFAC-06DE-4F91-9EDC-EFD3DC8B302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485775</xdr:colOff>
      <xdr:row>0</xdr:row>
      <xdr:rowOff>892175</xdr:rowOff>
    </xdr:to>
    <xdr:pic>
      <xdr:nvPicPr>
        <xdr:cNvPr id="3" name="Graphic 2">
          <a:extLst>
            <a:ext uri="{FF2B5EF4-FFF2-40B4-BE49-F238E27FC236}">
              <a16:creationId xmlns:a16="http://schemas.microsoft.com/office/drawing/2014/main" id="{774ED964-811F-4835-8E03-D1A2AFC26447}"/>
            </a:ext>
          </a:extLst>
        </xdr:cNvPr>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0" y="0"/>
          <a:ext cx="2743200" cy="89217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351518</xdr:colOff>
      <xdr:row>0</xdr:row>
      <xdr:rowOff>892175</xdr:rowOff>
    </xdr:to>
    <xdr:pic>
      <xdr:nvPicPr>
        <xdr:cNvPr id="5" name="Graphic 2">
          <a:extLst>
            <a:ext uri="{FF2B5EF4-FFF2-40B4-BE49-F238E27FC236}">
              <a16:creationId xmlns:a16="http://schemas.microsoft.com/office/drawing/2014/main" id="{7F3A13BF-55C6-4564-A5F2-02F1153033EE}"/>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0"/>
          <a:ext cx="2751818" cy="892175"/>
        </a:xfrm>
        <a:prstGeom prst="rect">
          <a:avLst/>
        </a:prstGeom>
      </xdr:spPr>
    </xdr:pic>
    <xdr:clientData/>
  </xdr:twoCellAnchor>
  <xdr:twoCellAnchor>
    <xdr:from>
      <xdr:col>0</xdr:col>
      <xdr:colOff>770467</xdr:colOff>
      <xdr:row>2</xdr:row>
      <xdr:rowOff>62441</xdr:rowOff>
    </xdr:from>
    <xdr:to>
      <xdr:col>9</xdr:col>
      <xdr:colOff>77050</xdr:colOff>
      <xdr:row>18</xdr:row>
      <xdr:rowOff>63774</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77C43C2B-B89C-4DC1-803E-743330700CDB}"/>
                </a:ext>
              </a:extLst>
            </xdr:cNvPr>
            <xdr:cNvGraphicFramePr>
              <a:graphicFrameLocks noChangeAspect="1"/>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770467" y="1424516"/>
              <a:ext cx="6393183" cy="2896933"/>
            </a:xfrm>
            <a:prstGeom prst="rect">
              <a:avLst/>
            </a:prstGeom>
            <a:solidFill>
              <a:prstClr val="white"/>
            </a:solidFill>
            <a:ln w="1">
              <a:solidFill>
                <a:prstClr val="green"/>
              </a:solidFill>
            </a:ln>
          </xdr:spPr>
          <xdr:txBody>
            <a:bodyPr vertOverflow="clip" horzOverflow="clip"/>
            <a:lstStyle/>
            <a:p>
              <a:r>
                <a:rPr lang="en-AU"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2</xdr:col>
      <xdr:colOff>21164</xdr:colOff>
      <xdr:row>8</xdr:row>
      <xdr:rowOff>93131</xdr:rowOff>
    </xdr:from>
    <xdr:to>
      <xdr:col>3</xdr:col>
      <xdr:colOff>164039</xdr:colOff>
      <xdr:row>10</xdr:row>
      <xdr:rowOff>169332</xdr:rowOff>
    </xdr:to>
    <xdr:sp macro="" textlink="">
      <xdr:nvSpPr>
        <xdr:cNvPr id="7" name="TextBox 6">
          <a:extLst>
            <a:ext uri="{FF2B5EF4-FFF2-40B4-BE49-F238E27FC236}">
              <a16:creationId xmlns:a16="http://schemas.microsoft.com/office/drawing/2014/main" id="{1D156E3F-1352-4A37-867B-CFD452EAEF4A}"/>
            </a:ext>
          </a:extLst>
        </xdr:cNvPr>
        <xdr:cNvSpPr txBox="1"/>
      </xdr:nvSpPr>
      <xdr:spPr>
        <a:xfrm>
          <a:off x="1640414" y="2537881"/>
          <a:ext cx="926042" cy="436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b="0">
              <a:solidFill>
                <a:schemeClr val="tx1"/>
              </a:solidFill>
              <a:effectLst/>
              <a:latin typeface="+mn-lt"/>
              <a:ea typeface="+mn-ea"/>
              <a:cs typeface="+mn-cs"/>
            </a:rPr>
            <a:t>Median</a:t>
          </a:r>
          <a:endParaRPr lang="en-AU" sz="900">
            <a:solidFill>
              <a:schemeClr val="tx1"/>
            </a:solidFill>
            <a:effectLst/>
          </a:endParaRPr>
        </a:p>
        <a:p>
          <a:r>
            <a:rPr lang="en-AU" sz="900" b="0">
              <a:solidFill>
                <a:schemeClr val="tx1"/>
              </a:solidFill>
              <a:effectLst/>
              <a:latin typeface="+mn-lt"/>
              <a:ea typeface="+mn-ea"/>
              <a:cs typeface="+mn-cs"/>
            </a:rPr>
            <a:t>$12.00/GJ</a:t>
          </a:r>
          <a:endParaRPr lang="en-AU" sz="900">
            <a:solidFill>
              <a:schemeClr val="tx1"/>
            </a:solidFill>
            <a:effectLst/>
          </a:endParaRPr>
        </a:p>
        <a:p>
          <a:endParaRPr lang="en-AU" sz="900">
            <a:solidFill>
              <a:schemeClr val="tx1"/>
            </a:solidFill>
          </a:endParaRPr>
        </a:p>
      </xdr:txBody>
    </xdr:sp>
    <xdr:clientData/>
  </xdr:twoCellAnchor>
  <xdr:twoCellAnchor>
    <xdr:from>
      <xdr:col>7</xdr:col>
      <xdr:colOff>427567</xdr:colOff>
      <xdr:row>13</xdr:row>
      <xdr:rowOff>94195</xdr:rowOff>
    </xdr:from>
    <xdr:to>
      <xdr:col>8</xdr:col>
      <xdr:colOff>338667</xdr:colOff>
      <xdr:row>15</xdr:row>
      <xdr:rowOff>105832</xdr:rowOff>
    </xdr:to>
    <xdr:sp macro="" textlink="">
      <xdr:nvSpPr>
        <xdr:cNvPr id="8" name="TextBox 7">
          <a:extLst>
            <a:ext uri="{FF2B5EF4-FFF2-40B4-BE49-F238E27FC236}">
              <a16:creationId xmlns:a16="http://schemas.microsoft.com/office/drawing/2014/main" id="{888F4CF7-28FF-44FA-BAB7-BCCDB05F7FC0}"/>
            </a:ext>
          </a:extLst>
        </xdr:cNvPr>
        <xdr:cNvSpPr txBox="1"/>
      </xdr:nvSpPr>
      <xdr:spPr>
        <a:xfrm>
          <a:off x="5962650" y="3438528"/>
          <a:ext cx="694267" cy="371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a:solidFill>
                <a:schemeClr val="tx1"/>
              </a:solidFill>
            </a:rPr>
            <a:t>Median $2.00/GJ</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727074</xdr:colOff>
      <xdr:row>2</xdr:row>
      <xdr:rowOff>12698</xdr:rowOff>
    </xdr:from>
    <xdr:to>
      <xdr:col>9</xdr:col>
      <xdr:colOff>534249</xdr:colOff>
      <xdr:row>17</xdr:row>
      <xdr:rowOff>178073</xdr:rowOff>
    </xdr:to>
    <xdr:graphicFrame macro="">
      <xdr:nvGraphicFramePr>
        <xdr:cNvPr id="2" name="Chart 1">
          <a:extLst>
            <a:ext uri="{FF2B5EF4-FFF2-40B4-BE49-F238E27FC236}">
              <a16:creationId xmlns:a16="http://schemas.microsoft.com/office/drawing/2014/main" id="{C3DC72E1-CE85-4D7A-885D-B35CA13006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76200</xdr:rowOff>
    </xdr:from>
    <xdr:to>
      <xdr:col>4</xdr:col>
      <xdr:colOff>9525</xdr:colOff>
      <xdr:row>0</xdr:row>
      <xdr:rowOff>958850</xdr:rowOff>
    </xdr:to>
    <xdr:pic>
      <xdr:nvPicPr>
        <xdr:cNvPr id="4" name="Graphic 2">
          <a:extLst>
            <a:ext uri="{FF2B5EF4-FFF2-40B4-BE49-F238E27FC236}">
              <a16:creationId xmlns:a16="http://schemas.microsoft.com/office/drawing/2014/main" id="{206621FD-AA57-40C6-B549-3094BC2794EC}"/>
            </a:ext>
          </a:extLst>
        </xdr:cNvPr>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66675" y="76200"/>
          <a:ext cx="2879725" cy="889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47626</xdr:colOff>
      <xdr:row>0</xdr:row>
      <xdr:rowOff>31750</xdr:rowOff>
    </xdr:from>
    <xdr:to>
      <xdr:col>3</xdr:col>
      <xdr:colOff>704851</xdr:colOff>
      <xdr:row>0</xdr:row>
      <xdr:rowOff>934085</xdr:rowOff>
    </xdr:to>
    <xdr:pic>
      <xdr:nvPicPr>
        <xdr:cNvPr id="2" name="Graphic 2">
          <a:extLst>
            <a:ext uri="{FF2B5EF4-FFF2-40B4-BE49-F238E27FC236}">
              <a16:creationId xmlns:a16="http://schemas.microsoft.com/office/drawing/2014/main" id="{B4B518B8-39BA-447D-9BBB-B29E42021F37}"/>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7626" y="31750"/>
          <a:ext cx="2740025" cy="889000"/>
        </a:xfrm>
        <a:prstGeom prst="rect">
          <a:avLst/>
        </a:prstGeom>
      </xdr:spPr>
    </xdr:pic>
    <xdr:clientData/>
  </xdr:twoCellAnchor>
  <xdr:twoCellAnchor>
    <xdr:from>
      <xdr:col>1</xdr:col>
      <xdr:colOff>0</xdr:colOff>
      <xdr:row>2</xdr:row>
      <xdr:rowOff>14542</xdr:rowOff>
    </xdr:from>
    <xdr:to>
      <xdr:col>9</xdr:col>
      <xdr:colOff>683475</xdr:colOff>
      <xdr:row>18</xdr:row>
      <xdr:rowOff>0</xdr:rowOff>
    </xdr:to>
    <xdr:graphicFrame macro="">
      <xdr:nvGraphicFramePr>
        <xdr:cNvPr id="3" name="Chart 2">
          <a:extLst>
            <a:ext uri="{FF2B5EF4-FFF2-40B4-BE49-F238E27FC236}">
              <a16:creationId xmlns:a16="http://schemas.microsoft.com/office/drawing/2014/main" id="{B4410840-53D3-44CB-8D82-0490470AD12D}"/>
            </a:ext>
            <a:ext uri="{147F2762-F138-4A5C-976F-8EAC2B608ADB}">
              <a16:predDERef xmlns:a16="http://schemas.microsoft.com/office/drawing/2014/main" pred="{951EFD12-5D83-49B9-BBBF-7930B62274B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cdr:y>
    </cdr:from>
    <cdr:to>
      <cdr:x>0</cdr:x>
      <cdr:y>0</cdr:y>
    </cdr:to>
    <cdr:grpSp>
      <cdr:nvGrpSpPr>
        <cdr:cNvPr id="4" name="Group 3">
          <a:extLst xmlns:a="http://schemas.openxmlformats.org/drawingml/2006/main">
            <a:ext uri="{FF2B5EF4-FFF2-40B4-BE49-F238E27FC236}">
              <a16:creationId xmlns:a16="http://schemas.microsoft.com/office/drawing/2014/main" id="{ECCB48A4-EF17-4A34-97FC-7312D59D3DFA}"/>
            </a:ext>
          </a:extLst>
        </cdr:cNvPr>
        <cdr:cNvGrpSpPr/>
      </cdr:nvGrpSpPr>
      <cdr:grpSpPr>
        <a:xfrm xmlns:a="http://schemas.openxmlformats.org/drawingml/2006/main">
          <a:off x="0" y="0"/>
          <a:ext cx="0" cy="0"/>
          <a:chOff x="0" y="0"/>
          <a:chExt cx="0" cy="0"/>
        </a:xfrm>
      </cdr:grpSpPr>
    </cdr:grpSp>
  </cdr:relSizeAnchor>
</c:userShapes>
</file>

<file path=xl/drawings/drawing32.xml><?xml version="1.0" encoding="utf-8"?>
<xdr:wsDr xmlns:xdr="http://schemas.openxmlformats.org/drawingml/2006/spreadsheetDrawing" xmlns:a="http://schemas.openxmlformats.org/drawingml/2006/main">
  <xdr:oneCellAnchor>
    <xdr:from>
      <xdr:col>0</xdr:col>
      <xdr:colOff>47626</xdr:colOff>
      <xdr:row>0</xdr:row>
      <xdr:rowOff>31750</xdr:rowOff>
    </xdr:from>
    <xdr:ext cx="2743200" cy="892175"/>
    <xdr:pic>
      <xdr:nvPicPr>
        <xdr:cNvPr id="2" name="Graphic 2">
          <a:extLst>
            <a:ext uri="{FF2B5EF4-FFF2-40B4-BE49-F238E27FC236}">
              <a16:creationId xmlns:a16="http://schemas.microsoft.com/office/drawing/2014/main" id="{AE96639A-EA00-44DD-A662-F84DDADE3DCC}"/>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7626" y="31750"/>
          <a:ext cx="2743200" cy="892175"/>
        </a:xfrm>
        <a:prstGeom prst="rect">
          <a:avLst/>
        </a:prstGeom>
      </xdr:spPr>
    </xdr:pic>
    <xdr:clientData/>
  </xdr:oneCellAnchor>
  <xdr:twoCellAnchor>
    <xdr:from>
      <xdr:col>0</xdr:col>
      <xdr:colOff>695324</xdr:colOff>
      <xdr:row>2</xdr:row>
      <xdr:rowOff>0</xdr:rowOff>
    </xdr:from>
    <xdr:to>
      <xdr:col>10</xdr:col>
      <xdr:colOff>150074</xdr:colOff>
      <xdr:row>17</xdr:row>
      <xdr:rowOff>165375</xdr:rowOff>
    </xdr:to>
    <xdr:graphicFrame macro="">
      <xdr:nvGraphicFramePr>
        <xdr:cNvPr id="3" name="Chart 2">
          <a:extLst>
            <a:ext uri="{FF2B5EF4-FFF2-40B4-BE49-F238E27FC236}">
              <a16:creationId xmlns:a16="http://schemas.microsoft.com/office/drawing/2014/main" id="{C51707A8-6606-4108-A3D7-2FC30C3CAFD4}"/>
            </a:ext>
            <a:ext uri="{147F2762-F138-4A5C-976F-8EAC2B608ADB}">
              <a16:predDERef xmlns:a16="http://schemas.microsoft.com/office/drawing/2014/main" pred="{8465C2B0-AC81-4D0F-91E5-22A510987C5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47626</xdr:colOff>
      <xdr:row>0</xdr:row>
      <xdr:rowOff>31750</xdr:rowOff>
    </xdr:from>
    <xdr:to>
      <xdr:col>4</xdr:col>
      <xdr:colOff>44451</xdr:colOff>
      <xdr:row>0</xdr:row>
      <xdr:rowOff>920750</xdr:rowOff>
    </xdr:to>
    <xdr:pic>
      <xdr:nvPicPr>
        <xdr:cNvPr id="2" name="Graphic 2">
          <a:extLst>
            <a:ext uri="{FF2B5EF4-FFF2-40B4-BE49-F238E27FC236}">
              <a16:creationId xmlns:a16="http://schemas.microsoft.com/office/drawing/2014/main" id="{91139EC8-4B5C-4A02-A923-D6FDF23BB95D}"/>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4451" y="28575"/>
          <a:ext cx="2743200" cy="892175"/>
        </a:xfrm>
        <a:prstGeom prst="rect">
          <a:avLst/>
        </a:prstGeom>
      </xdr:spPr>
    </xdr:pic>
    <xdr:clientData/>
  </xdr:twoCellAnchor>
  <xdr:twoCellAnchor editAs="oneCell">
    <xdr:from>
      <xdr:col>1</xdr:col>
      <xdr:colOff>0</xdr:colOff>
      <xdr:row>2</xdr:row>
      <xdr:rowOff>0</xdr:rowOff>
    </xdr:from>
    <xdr:to>
      <xdr:col>14</xdr:col>
      <xdr:colOff>539750</xdr:colOff>
      <xdr:row>10</xdr:row>
      <xdr:rowOff>57450</xdr:rowOff>
    </xdr:to>
    <xdr:pic>
      <xdr:nvPicPr>
        <xdr:cNvPr id="6" name="Picture 5">
          <a:extLst>
            <a:ext uri="{FF2B5EF4-FFF2-40B4-BE49-F238E27FC236}">
              <a16:creationId xmlns:a16="http://schemas.microsoft.com/office/drawing/2014/main" id="{9C2D2462-7D60-478B-B4AA-910A8447D2AA}"/>
            </a:ext>
          </a:extLst>
        </xdr:cNvPr>
        <xdr:cNvPicPr>
          <a:picLocks noChangeAspect="1"/>
        </xdr:cNvPicPr>
      </xdr:nvPicPr>
      <xdr:blipFill>
        <a:blip xmlns:r="http://schemas.openxmlformats.org/officeDocument/2006/relationships" r:embed="rId3"/>
        <a:stretch>
          <a:fillRect/>
        </a:stretch>
      </xdr:blipFill>
      <xdr:spPr>
        <a:xfrm>
          <a:off x="685800" y="1343025"/>
          <a:ext cx="9458325" cy="1502075"/>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47626</xdr:colOff>
      <xdr:row>0</xdr:row>
      <xdr:rowOff>31750</xdr:rowOff>
    </xdr:from>
    <xdr:to>
      <xdr:col>4</xdr:col>
      <xdr:colOff>44451</xdr:colOff>
      <xdr:row>0</xdr:row>
      <xdr:rowOff>920750</xdr:rowOff>
    </xdr:to>
    <xdr:pic>
      <xdr:nvPicPr>
        <xdr:cNvPr id="2" name="Graphic 2">
          <a:extLst>
            <a:ext uri="{FF2B5EF4-FFF2-40B4-BE49-F238E27FC236}">
              <a16:creationId xmlns:a16="http://schemas.microsoft.com/office/drawing/2014/main" id="{27A1D1E6-8A5E-4A98-AE34-20800754CF14}"/>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7626" y="31750"/>
          <a:ext cx="2743200" cy="892175"/>
        </a:xfrm>
        <a:prstGeom prst="rect">
          <a:avLst/>
        </a:prstGeom>
      </xdr:spPr>
    </xdr:pic>
    <xdr:clientData/>
  </xdr:twoCellAnchor>
  <xdr:twoCellAnchor editAs="oneCell">
    <xdr:from>
      <xdr:col>1</xdr:col>
      <xdr:colOff>85695</xdr:colOff>
      <xdr:row>2</xdr:row>
      <xdr:rowOff>107933</xdr:rowOff>
    </xdr:from>
    <xdr:to>
      <xdr:col>10</xdr:col>
      <xdr:colOff>239896</xdr:colOff>
      <xdr:row>38</xdr:row>
      <xdr:rowOff>833</xdr:rowOff>
    </xdr:to>
    <xdr:pic>
      <xdr:nvPicPr>
        <xdr:cNvPr id="5" name="Picture 4">
          <a:extLst>
            <a:ext uri="{FF2B5EF4-FFF2-40B4-BE49-F238E27FC236}">
              <a16:creationId xmlns:a16="http://schemas.microsoft.com/office/drawing/2014/main" id="{2B88FC63-076D-C864-250A-1235B3400331}"/>
            </a:ext>
          </a:extLst>
        </xdr:cNvPr>
        <xdr:cNvPicPr>
          <a:picLocks noChangeAspect="1"/>
        </xdr:cNvPicPr>
      </xdr:nvPicPr>
      <xdr:blipFill>
        <a:blip xmlns:r="http://schemas.openxmlformats.org/officeDocument/2006/relationships" r:embed="rId3"/>
        <a:stretch>
          <a:fillRect/>
        </a:stretch>
      </xdr:blipFill>
      <xdr:spPr>
        <a:xfrm>
          <a:off x="771495" y="1470008"/>
          <a:ext cx="6326401" cy="64080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47626</xdr:colOff>
      <xdr:row>0</xdr:row>
      <xdr:rowOff>31750</xdr:rowOff>
    </xdr:from>
    <xdr:to>
      <xdr:col>3</xdr:col>
      <xdr:colOff>552451</xdr:colOff>
      <xdr:row>0</xdr:row>
      <xdr:rowOff>923925</xdr:rowOff>
    </xdr:to>
    <xdr:pic>
      <xdr:nvPicPr>
        <xdr:cNvPr id="2" name="Graphic 2">
          <a:extLst>
            <a:ext uri="{FF2B5EF4-FFF2-40B4-BE49-F238E27FC236}">
              <a16:creationId xmlns:a16="http://schemas.microsoft.com/office/drawing/2014/main" id="{99F2EBCE-AC22-4DD0-81A5-8E2872D45CB8}"/>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7626" y="31750"/>
          <a:ext cx="2743200" cy="892175"/>
        </a:xfrm>
        <a:prstGeom prst="rect">
          <a:avLst/>
        </a:prstGeom>
      </xdr:spPr>
    </xdr:pic>
    <xdr:clientData/>
  </xdr:twoCellAnchor>
  <xdr:twoCellAnchor>
    <xdr:from>
      <xdr:col>0</xdr:col>
      <xdr:colOff>685799</xdr:colOff>
      <xdr:row>2</xdr:row>
      <xdr:rowOff>3172</xdr:rowOff>
    </xdr:from>
    <xdr:to>
      <xdr:col>10</xdr:col>
      <xdr:colOff>0</xdr:colOff>
      <xdr:row>17</xdr:row>
      <xdr:rowOff>168547</xdr:rowOff>
    </xdr:to>
    <xdr:graphicFrame macro="">
      <xdr:nvGraphicFramePr>
        <xdr:cNvPr id="3" name="Chart 2">
          <a:extLst>
            <a:ext uri="{FF2B5EF4-FFF2-40B4-BE49-F238E27FC236}">
              <a16:creationId xmlns:a16="http://schemas.microsoft.com/office/drawing/2014/main" id="{4F356C6F-29DF-4DA2-9C83-82C17B2771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47626</xdr:colOff>
      <xdr:row>0</xdr:row>
      <xdr:rowOff>31750</xdr:rowOff>
    </xdr:from>
    <xdr:ext cx="2743200" cy="892175"/>
    <xdr:pic>
      <xdr:nvPicPr>
        <xdr:cNvPr id="2" name="Graphic 2">
          <a:extLst>
            <a:ext uri="{FF2B5EF4-FFF2-40B4-BE49-F238E27FC236}">
              <a16:creationId xmlns:a16="http://schemas.microsoft.com/office/drawing/2014/main" id="{2C0C3B96-1EEC-46D9-89A2-B414F7860A94}"/>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7626" y="31750"/>
          <a:ext cx="2743200" cy="892175"/>
        </a:xfrm>
        <a:prstGeom prst="rect">
          <a:avLst/>
        </a:prstGeom>
      </xdr:spPr>
    </xdr:pic>
    <xdr:clientData/>
  </xdr:oneCellAnchor>
  <xdr:twoCellAnchor>
    <xdr:from>
      <xdr:col>1</xdr:col>
      <xdr:colOff>3174</xdr:colOff>
      <xdr:row>2</xdr:row>
      <xdr:rowOff>3173</xdr:rowOff>
    </xdr:from>
    <xdr:to>
      <xdr:col>9</xdr:col>
      <xdr:colOff>543774</xdr:colOff>
      <xdr:row>17</xdr:row>
      <xdr:rowOff>168548</xdr:rowOff>
    </xdr:to>
    <xdr:graphicFrame macro="">
      <xdr:nvGraphicFramePr>
        <xdr:cNvPr id="3" name="Chart 4">
          <a:extLst>
            <a:ext uri="{FF2B5EF4-FFF2-40B4-BE49-F238E27FC236}">
              <a16:creationId xmlns:a16="http://schemas.microsoft.com/office/drawing/2014/main" id="{7B3F7B70-DB73-4D65-9F8B-679C5082BAC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1050</xdr:colOff>
      <xdr:row>1</xdr:row>
      <xdr:rowOff>179293</xdr:rowOff>
    </xdr:from>
    <xdr:to>
      <xdr:col>10</xdr:col>
      <xdr:colOff>0</xdr:colOff>
      <xdr:row>18</xdr:row>
      <xdr:rowOff>0</xdr:rowOff>
    </xdr:to>
    <xdr:graphicFrame macro="">
      <xdr:nvGraphicFramePr>
        <xdr:cNvPr id="2" name="Chart 1">
          <a:extLst>
            <a:ext uri="{FF2B5EF4-FFF2-40B4-BE49-F238E27FC236}">
              <a16:creationId xmlns:a16="http://schemas.microsoft.com/office/drawing/2014/main" id="{7B5FDE78-2776-4601-A18B-C1FAA233C0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0</xdr:rowOff>
    </xdr:from>
    <xdr:to>
      <xdr:col>3</xdr:col>
      <xdr:colOff>358775</xdr:colOff>
      <xdr:row>0</xdr:row>
      <xdr:rowOff>952500</xdr:rowOff>
    </xdr:to>
    <xdr:pic>
      <xdr:nvPicPr>
        <xdr:cNvPr id="3" name="Graphic 2">
          <a:extLst>
            <a:ext uri="{FF2B5EF4-FFF2-40B4-BE49-F238E27FC236}">
              <a16:creationId xmlns:a16="http://schemas.microsoft.com/office/drawing/2014/main" id="{21F5A025-6E99-4BB4-A449-BD283AD0D11F}"/>
            </a:ext>
          </a:extLst>
        </xdr:cNvPr>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63500" y="0"/>
          <a:ext cx="2628900" cy="952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66675</xdr:colOff>
      <xdr:row>0</xdr:row>
      <xdr:rowOff>0</xdr:rowOff>
    </xdr:from>
    <xdr:ext cx="2628900" cy="952500"/>
    <xdr:pic>
      <xdr:nvPicPr>
        <xdr:cNvPr id="2" name="Graphic 1">
          <a:extLst>
            <a:ext uri="{FF2B5EF4-FFF2-40B4-BE49-F238E27FC236}">
              <a16:creationId xmlns:a16="http://schemas.microsoft.com/office/drawing/2014/main" id="{21455000-62E9-463A-9515-C7B1F31643B2}"/>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3500" y="0"/>
          <a:ext cx="2628900" cy="952500"/>
        </a:xfrm>
        <a:prstGeom prst="rect">
          <a:avLst/>
        </a:prstGeom>
      </xdr:spPr>
    </xdr:pic>
    <xdr:clientData/>
  </xdr:oneCellAnchor>
  <xdr:twoCellAnchor>
    <xdr:from>
      <xdr:col>1</xdr:col>
      <xdr:colOff>36511</xdr:colOff>
      <xdr:row>2</xdr:row>
      <xdr:rowOff>9525</xdr:rowOff>
    </xdr:from>
    <xdr:to>
      <xdr:col>9</xdr:col>
      <xdr:colOff>681886</xdr:colOff>
      <xdr:row>17</xdr:row>
      <xdr:rowOff>174900</xdr:rowOff>
    </xdr:to>
    <xdr:graphicFrame macro="">
      <xdr:nvGraphicFramePr>
        <xdr:cNvPr id="3" name="Chart 2">
          <a:extLst>
            <a:ext uri="{FF2B5EF4-FFF2-40B4-BE49-F238E27FC236}">
              <a16:creationId xmlns:a16="http://schemas.microsoft.com/office/drawing/2014/main" id="{8C1786EF-C1E0-4000-B080-C2E9C31D89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539750</xdr:colOff>
      <xdr:row>0</xdr:row>
      <xdr:rowOff>892175</xdr:rowOff>
    </xdr:to>
    <xdr:pic>
      <xdr:nvPicPr>
        <xdr:cNvPr id="2" name="Graphic 2">
          <a:extLst>
            <a:ext uri="{FF2B5EF4-FFF2-40B4-BE49-F238E27FC236}">
              <a16:creationId xmlns:a16="http://schemas.microsoft.com/office/drawing/2014/main" id="{D14A7DF8-C2DE-409C-94F6-5F94E958F397}"/>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0"/>
          <a:ext cx="2743200" cy="892175"/>
        </a:xfrm>
        <a:prstGeom prst="rect">
          <a:avLst/>
        </a:prstGeom>
      </xdr:spPr>
    </xdr:pic>
    <xdr:clientData/>
  </xdr:twoCellAnchor>
  <xdr:twoCellAnchor>
    <xdr:from>
      <xdr:col>0</xdr:col>
      <xdr:colOff>714374</xdr:colOff>
      <xdr:row>1</xdr:row>
      <xdr:rowOff>171451</xdr:rowOff>
    </xdr:from>
    <xdr:to>
      <xdr:col>9</xdr:col>
      <xdr:colOff>521549</xdr:colOff>
      <xdr:row>17</xdr:row>
      <xdr:rowOff>146312</xdr:rowOff>
    </xdr:to>
    <xdr:graphicFrame macro="">
      <xdr:nvGraphicFramePr>
        <xdr:cNvPr id="3" name="Chart 2">
          <a:extLst>
            <a:ext uri="{FF2B5EF4-FFF2-40B4-BE49-F238E27FC236}">
              <a16:creationId xmlns:a16="http://schemas.microsoft.com/office/drawing/2014/main" id="{2652F62A-3D58-4A2F-905E-CEB3125EEE50}"/>
            </a:ext>
            <a:ext uri="{147F2762-F138-4A5C-976F-8EAC2B608ADB}">
              <a16:predDERef xmlns:a16="http://schemas.microsoft.com/office/drawing/2014/main" pred="{71030EB7-5CDA-4D5B-A55C-BCAF8803BC5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542925</xdr:colOff>
      <xdr:row>0</xdr:row>
      <xdr:rowOff>892175</xdr:rowOff>
    </xdr:to>
    <xdr:pic>
      <xdr:nvPicPr>
        <xdr:cNvPr id="2" name="Graphic 2">
          <a:extLst>
            <a:ext uri="{FF2B5EF4-FFF2-40B4-BE49-F238E27FC236}">
              <a16:creationId xmlns:a16="http://schemas.microsoft.com/office/drawing/2014/main" id="{2582FEA7-00D2-48AF-B5CC-1494BAF89A86}"/>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0"/>
          <a:ext cx="2740025" cy="892175"/>
        </a:xfrm>
        <a:prstGeom prst="rect">
          <a:avLst/>
        </a:prstGeom>
      </xdr:spPr>
    </xdr:pic>
    <xdr:clientData/>
  </xdr:twoCellAnchor>
  <xdr:twoCellAnchor>
    <xdr:from>
      <xdr:col>0</xdr:col>
      <xdr:colOff>714374</xdr:colOff>
      <xdr:row>1</xdr:row>
      <xdr:rowOff>171451</xdr:rowOff>
    </xdr:from>
    <xdr:to>
      <xdr:col>9</xdr:col>
      <xdr:colOff>521549</xdr:colOff>
      <xdr:row>17</xdr:row>
      <xdr:rowOff>146312</xdr:rowOff>
    </xdr:to>
    <xdr:graphicFrame macro="">
      <xdr:nvGraphicFramePr>
        <xdr:cNvPr id="3" name="Chart 2">
          <a:extLst>
            <a:ext uri="{FF2B5EF4-FFF2-40B4-BE49-F238E27FC236}">
              <a16:creationId xmlns:a16="http://schemas.microsoft.com/office/drawing/2014/main" id="{E5107D13-7590-47AD-91ED-A04639B2DE12}"/>
            </a:ext>
            <a:ext uri="{147F2762-F138-4A5C-976F-8EAC2B608ADB}">
              <a16:predDERef xmlns:a16="http://schemas.microsoft.com/office/drawing/2014/main" pred="{71030EB7-5CDA-4D5B-A55C-BCAF8803BC5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542925</xdr:colOff>
      <xdr:row>0</xdr:row>
      <xdr:rowOff>892175</xdr:rowOff>
    </xdr:to>
    <xdr:pic>
      <xdr:nvPicPr>
        <xdr:cNvPr id="2" name="Graphic 2">
          <a:extLst>
            <a:ext uri="{FF2B5EF4-FFF2-40B4-BE49-F238E27FC236}">
              <a16:creationId xmlns:a16="http://schemas.microsoft.com/office/drawing/2014/main" id="{5EA8198D-41FE-411E-8287-6C27E810376A}"/>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0"/>
          <a:ext cx="2740025" cy="892175"/>
        </a:xfrm>
        <a:prstGeom prst="rect">
          <a:avLst/>
        </a:prstGeom>
      </xdr:spPr>
    </xdr:pic>
    <xdr:clientData/>
  </xdr:twoCellAnchor>
  <xdr:twoCellAnchor>
    <xdr:from>
      <xdr:col>0</xdr:col>
      <xdr:colOff>714374</xdr:colOff>
      <xdr:row>1</xdr:row>
      <xdr:rowOff>171451</xdr:rowOff>
    </xdr:from>
    <xdr:to>
      <xdr:col>9</xdr:col>
      <xdr:colOff>521549</xdr:colOff>
      <xdr:row>17</xdr:row>
      <xdr:rowOff>146312</xdr:rowOff>
    </xdr:to>
    <xdr:graphicFrame macro="">
      <xdr:nvGraphicFramePr>
        <xdr:cNvPr id="3" name="Chart 2">
          <a:extLst>
            <a:ext uri="{FF2B5EF4-FFF2-40B4-BE49-F238E27FC236}">
              <a16:creationId xmlns:a16="http://schemas.microsoft.com/office/drawing/2014/main" id="{8A50BB8C-1B68-4A10-BEE5-75D378FA238E}"/>
            </a:ext>
            <a:ext uri="{147F2762-F138-4A5C-976F-8EAC2B608ADB}">
              <a16:predDERef xmlns:a16="http://schemas.microsoft.com/office/drawing/2014/main" pred="{71030EB7-5CDA-4D5B-A55C-BCAF8803BC5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WAGas/Shared%20Documents/GSOO/WAGSM_Development/WAGSM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_ME"/>
      <sheetName val="CHANGE_LOG"/>
      <sheetName val="EXTERNAL_INPUTS"/>
      <sheetName val="Control panel"/>
      <sheetName val="Project Ownership"/>
      <sheetName val="PROJ_DEVELOPMENT"/>
      <sheetName val="INPUT_DMOs"/>
      <sheetName val="Supply_Demand"/>
      <sheetName val="INPUT_FIR responses"/>
      <sheetName val="Field prod_BASE_1"/>
      <sheetName val="Field prod_BASE_2"/>
      <sheetName val="Company prod_BASE"/>
      <sheetName val="S_D match_BASE"/>
      <sheetName val="Field prod_LOW_1"/>
      <sheetName val="Field prod_HIGH_1"/>
      <sheetName val="Cost of production"/>
    </sheetNames>
    <sheetDataSet>
      <sheetData sheetId="0"/>
      <sheetData sheetId="1"/>
      <sheetData sheetId="2"/>
      <sheetData sheetId="3">
        <row r="5">
          <cell r="F5">
            <v>2022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AEMO 2022">
  <a:themeElements>
    <a:clrScheme name="AEMO">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06EB2"/>
      </a:hlink>
      <a:folHlink>
        <a:srgbClr val="A3DBE8"/>
      </a:folHlink>
    </a:clrScheme>
    <a:fontScheme name="AEMO Reports 2021">
      <a:majorFont>
        <a:latin typeface="Century Gothic"/>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EMO" id="{CD3057BF-BA43-0147-971B-506642F8EAC8}" vid="{98D7FAC8-1B04-DD42-9E1D-39824940EE50}"/>
    </a:ext>
  </a:extLst>
</a:theme>
</file>

<file path=xl/theme/themeOverride1.xml><?xml version="1.0" encoding="utf-8"?>
<a:themeOverride xmlns:a="http://schemas.openxmlformats.org/drawingml/2006/main">
  <a:clrScheme name="AEMO">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06EB2"/>
    </a:hlink>
    <a:folHlink>
      <a:srgbClr val="A3DBE8"/>
    </a:folHlink>
  </a:clrScheme>
  <a:fontScheme name="AEMO Reports 2021">
    <a:majorFont>
      <a:latin typeface="Century Gothic"/>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AEMO">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06EB2"/>
    </a:hlink>
    <a:folHlink>
      <a:srgbClr val="A3DBE8"/>
    </a:folHlink>
  </a:clrScheme>
  <a:fontScheme name="AEMO Reports 2021">
    <a:majorFont>
      <a:latin typeface="Century Gothic"/>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AEMO">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06EB2"/>
    </a:hlink>
    <a:folHlink>
      <a:srgbClr val="A3DBE8"/>
    </a:folHlink>
  </a:clrScheme>
  <a:fontScheme name="AEMO Reports 2021">
    <a:majorFont>
      <a:latin typeface="Century Gothic"/>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AEMO">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06EB2"/>
    </a:hlink>
    <a:folHlink>
      <a:srgbClr val="A3DBE8"/>
    </a:folHlink>
  </a:clrScheme>
  <a:fontScheme name="AEMO Reports 2021">
    <a:majorFont>
      <a:latin typeface="Century Gothic"/>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AEMO">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06EB2"/>
    </a:hlink>
    <a:folHlink>
      <a:srgbClr val="A3DBE8"/>
    </a:folHlink>
  </a:clrScheme>
  <a:fontScheme name="AEMO Reports 2021">
    <a:majorFont>
      <a:latin typeface="Century Gothic"/>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AEMO">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06EB2"/>
    </a:hlink>
    <a:folHlink>
      <a:srgbClr val="A3DBE8"/>
    </a:folHlink>
  </a:clrScheme>
  <a:fontScheme name="AEMO Reports 2021">
    <a:majorFont>
      <a:latin typeface="Century Gothic"/>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AEMO">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06EB2"/>
    </a:hlink>
    <a:folHlink>
      <a:srgbClr val="A3DBE8"/>
    </a:folHlink>
  </a:clrScheme>
  <a:fontScheme name="AEMO Reports 2021">
    <a:majorFont>
      <a:latin typeface="Century Gothic"/>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AEMO">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06EB2"/>
    </a:hlink>
    <a:folHlink>
      <a:srgbClr val="A3DBE8"/>
    </a:folHlink>
  </a:clrScheme>
  <a:fontScheme name="AEMO Reports 2021">
    <a:majorFont>
      <a:latin typeface="Century Gothic"/>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AEMO">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06EB2"/>
    </a:hlink>
    <a:folHlink>
      <a:srgbClr val="A3DBE8"/>
    </a:folHlink>
  </a:clrScheme>
  <a:fontScheme name="AEMO Reports 2021">
    <a:majorFont>
      <a:latin typeface="Century Gothic"/>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AEMO">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06EB2"/>
    </a:hlink>
    <a:folHlink>
      <a:srgbClr val="A3DBE8"/>
    </a:folHlink>
  </a:clrScheme>
  <a:fontScheme name="AEMO Reports 2021">
    <a:majorFont>
      <a:latin typeface="Century Gothic"/>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AEMO">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06EB2"/>
    </a:hlink>
    <a:folHlink>
      <a:srgbClr val="A3DBE8"/>
    </a:folHlink>
  </a:clrScheme>
  <a:fontScheme name="AEMO Reports 2021">
    <a:majorFont>
      <a:latin typeface="Century Gothic"/>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AEMO">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06EB2"/>
    </a:hlink>
    <a:folHlink>
      <a:srgbClr val="A3DBE8"/>
    </a:folHlink>
  </a:clrScheme>
  <a:fontScheme name="AEMO Reports 2021">
    <a:majorFont>
      <a:latin typeface="Century Gothic"/>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539BE-8979-42DE-9F6C-1CBF1635B08B}">
  <dimension ref="A1:Z38"/>
  <sheetViews>
    <sheetView tabSelected="1" workbookViewId="0">
      <selection activeCell="D18" sqref="D18"/>
    </sheetView>
  </sheetViews>
  <sheetFormatPr defaultColWidth="0" defaultRowHeight="16.5"/>
  <cols>
    <col min="1" max="1" width="104.75" style="16" customWidth="1"/>
    <col min="2" max="3" width="9" style="16" customWidth="1"/>
    <col min="4" max="4" width="49" style="16" customWidth="1"/>
    <col min="5" max="19" width="9" style="16" customWidth="1"/>
    <col min="20" max="25" width="8" style="16" customWidth="1"/>
    <col min="26" max="26" width="0" style="16" hidden="1" customWidth="1"/>
    <col min="27" max="16384" width="8" style="16" hidden="1"/>
  </cols>
  <sheetData>
    <row r="1" spans="1:2" s="3" customFormat="1" ht="93" customHeight="1">
      <c r="A1" s="2" t="s">
        <v>0</v>
      </c>
    </row>
    <row r="2" spans="1:2">
      <c r="A2" s="17"/>
    </row>
    <row r="3" spans="1:2">
      <c r="A3" s="55" t="s">
        <v>1</v>
      </c>
      <c r="B3" s="56" t="s">
        <v>2</v>
      </c>
    </row>
    <row r="4" spans="1:2">
      <c r="A4" s="54" t="s">
        <v>180</v>
      </c>
      <c r="B4" s="57">
        <v>4</v>
      </c>
    </row>
    <row r="5" spans="1:2">
      <c r="A5" s="54" t="s">
        <v>142</v>
      </c>
      <c r="B5" s="58">
        <v>5</v>
      </c>
    </row>
    <row r="6" spans="1:2">
      <c r="A6" s="54" t="s">
        <v>181</v>
      </c>
      <c r="B6" s="58">
        <v>10</v>
      </c>
    </row>
    <row r="7" spans="1:2">
      <c r="A7" s="54" t="s">
        <v>3</v>
      </c>
      <c r="B7" s="58">
        <v>15</v>
      </c>
    </row>
    <row r="8" spans="1:2">
      <c r="A8" s="54" t="s">
        <v>170</v>
      </c>
      <c r="B8" s="58">
        <v>15</v>
      </c>
    </row>
    <row r="9" spans="1:2">
      <c r="A9" s="54" t="s">
        <v>159</v>
      </c>
      <c r="B9" s="58">
        <v>25</v>
      </c>
    </row>
    <row r="10" spans="1:2">
      <c r="A10" s="54" t="s">
        <v>160</v>
      </c>
      <c r="B10" s="58">
        <v>26</v>
      </c>
    </row>
    <row r="11" spans="1:2">
      <c r="A11" s="92" t="s">
        <v>161</v>
      </c>
      <c r="B11" s="58">
        <v>27</v>
      </c>
    </row>
    <row r="12" spans="1:2">
      <c r="A12" s="92" t="s">
        <v>143</v>
      </c>
      <c r="B12" s="58">
        <v>31</v>
      </c>
    </row>
    <row r="13" spans="1:2">
      <c r="A13" s="92" t="s">
        <v>4</v>
      </c>
      <c r="B13" s="58">
        <v>35</v>
      </c>
    </row>
    <row r="14" spans="1:2">
      <c r="A14" s="92" t="s">
        <v>144</v>
      </c>
      <c r="B14" s="58">
        <v>36</v>
      </c>
    </row>
    <row r="15" spans="1:2">
      <c r="A15" s="92" t="s">
        <v>163</v>
      </c>
      <c r="B15" s="58">
        <v>38</v>
      </c>
    </row>
    <row r="16" spans="1:2">
      <c r="A16" s="92" t="s">
        <v>171</v>
      </c>
      <c r="B16" s="58">
        <v>40</v>
      </c>
    </row>
    <row r="17" spans="1:2">
      <c r="A17" s="92" t="s">
        <v>172</v>
      </c>
      <c r="B17" s="58">
        <v>41</v>
      </c>
    </row>
    <row r="18" spans="1:2">
      <c r="A18" s="92" t="s">
        <v>164</v>
      </c>
      <c r="B18" s="58">
        <v>42</v>
      </c>
    </row>
    <row r="19" spans="1:2">
      <c r="A19" s="92" t="s">
        <v>75</v>
      </c>
      <c r="B19" s="58">
        <v>44</v>
      </c>
    </row>
    <row r="20" spans="1:2">
      <c r="A20" s="92" t="s">
        <v>145</v>
      </c>
      <c r="B20" s="58">
        <v>46</v>
      </c>
    </row>
    <row r="21" spans="1:2">
      <c r="A21" s="92" t="s">
        <v>173</v>
      </c>
      <c r="B21" s="58">
        <v>52</v>
      </c>
    </row>
    <row r="22" spans="1:2">
      <c r="A22" s="92" t="s">
        <v>147</v>
      </c>
      <c r="B22" s="58">
        <v>53</v>
      </c>
    </row>
    <row r="23" spans="1:2">
      <c r="A23" s="92" t="s">
        <v>177</v>
      </c>
      <c r="B23" s="58">
        <v>56</v>
      </c>
    </row>
    <row r="24" spans="1:2" ht="14.1" customHeight="1">
      <c r="A24"/>
      <c r="B24" s="58"/>
    </row>
    <row r="25" spans="1:2">
      <c r="A25" s="14"/>
      <c r="B25" s="59"/>
    </row>
    <row r="26" spans="1:2">
      <c r="A26" s="55" t="s">
        <v>5</v>
      </c>
      <c r="B26" s="56"/>
    </row>
    <row r="27" spans="1:2">
      <c r="A27" s="92" t="s">
        <v>178</v>
      </c>
      <c r="B27" s="58">
        <v>59</v>
      </c>
    </row>
    <row r="28" spans="1:2">
      <c r="A28" s="92" t="s">
        <v>166</v>
      </c>
      <c r="B28" s="58">
        <v>59</v>
      </c>
    </row>
    <row r="29" spans="1:2">
      <c r="A29" s="92" t="s">
        <v>107</v>
      </c>
      <c r="B29" s="58">
        <v>61</v>
      </c>
    </row>
    <row r="30" spans="1:2">
      <c r="A30" s="92" t="s">
        <v>146</v>
      </c>
      <c r="B30" s="58">
        <v>61</v>
      </c>
    </row>
    <row r="31" spans="1:2">
      <c r="A31" s="92" t="s">
        <v>148</v>
      </c>
      <c r="B31" s="58">
        <v>62</v>
      </c>
    </row>
    <row r="32" spans="1:2">
      <c r="A32" s="92" t="s">
        <v>165</v>
      </c>
      <c r="B32" s="58">
        <v>63</v>
      </c>
    </row>
    <row r="33" spans="1:2">
      <c r="A33" s="92" t="s">
        <v>158</v>
      </c>
      <c r="B33" s="58">
        <v>70</v>
      </c>
    </row>
    <row r="34" spans="1:2">
      <c r="A34" s="92" t="s">
        <v>157</v>
      </c>
      <c r="B34" s="58">
        <v>71</v>
      </c>
    </row>
    <row r="35" spans="1:2">
      <c r="A35" s="92" t="s">
        <v>162</v>
      </c>
      <c r="B35" s="58">
        <v>80</v>
      </c>
    </row>
    <row r="36" spans="1:2">
      <c r="A36" s="92" t="s">
        <v>133</v>
      </c>
      <c r="B36" s="58">
        <v>91</v>
      </c>
    </row>
    <row r="37" spans="1:2">
      <c r="A37" s="95" t="s">
        <v>179</v>
      </c>
      <c r="B37" s="62">
        <v>93</v>
      </c>
    </row>
    <row r="38" spans="1:2">
      <c r="A38" s="76"/>
    </row>
  </sheetData>
  <hyperlinks>
    <hyperlink ref="A4" location="'Figure 1'!A1" display="Figure 1 - Expected scenario WA gas market balance, 2023 to 2033 (TJ/day)" xr:uid="{35A97B2E-1B58-42D5-988A-1DE36F00A3F6}"/>
    <hyperlink ref="A5" location="'Figure 2'!A1" display="Figure 2 - Cumulative stored gas, 2015 to 2023 (PJ)" xr:uid="{00330F72-C364-4207-B171-F79E73732CE6}"/>
    <hyperlink ref="A9" location="'Figure 6'!A1" display="Figure 6 - Expected scenario supply demand balance, 2023 to 2033 (TJ/day)" xr:uid="{2D0A9E13-4E0C-4581-9D17-177F10478674}"/>
    <hyperlink ref="A10" location="'Figure 7'!A1" display="Figure 7 - Low scenario supply demand balance, 2023 to 2033 (TJ/day)" xr:uid="{731C4DB3-EB2D-444C-972F-614DDF57F717}"/>
    <hyperlink ref="A7" location="'Figure 4'!A1" display="Figure 4 - Gas production market share by company, July 2022 to October 2023" xr:uid="{9A7CD4A0-8C52-424C-9CD9-47C7A064FDD7}"/>
    <hyperlink ref="A8" location="'Figure 5'!A1" display="Figure 5 - Gas demand by sector, July 2022 to September 2023 (TJ/day)" xr:uid="{4019D5C4-40C3-49C7-A56B-B19A85B8187E}"/>
    <hyperlink ref="A6" location="'Figure 3'!A1" display="Figure 3 - Gas demand from SWIS GPG  –  Expected scenario, 2018 to 2033 (TJ/day)" xr:uid="{A234A36B-0308-41AA-9473-72AADE3A5FD7}"/>
    <hyperlink ref="A11" location="'Figure 8'!A1" display="Figure 8 - High scenario supply demand balance, 2023 to 2033 (TJ/day)" xr:uid="{1C9F3AC1-C06F-44DD-812D-0D2AAA808825}"/>
    <hyperlink ref="A12" location="'Figure 9'!A1" display="Figure 9 - Domestic gas demand by usage category, 2018 to 2023 (TJ/day)" xr:uid="{3E8B8494-36D1-430A-901F-80E6F461F9A3}"/>
    <hyperlink ref="A13" location="'Figure 10'!A1" display="Figure 10 - Domestic gas demand – actual data and forecasts under three scenarios from 2022 and 2023 WA GSOOs, 2018 to 2033 (TJ/day)" xr:uid="{FC43A2AA-466B-46BB-98FB-ED94D2E7DF8E}"/>
    <hyperlink ref="A14" location="'Figure 11'!A1" display="Figure 11 - Domestic gas demand forecasts by usage category, Expected scenario, 2023 to 2033 (TJ/day)" xr:uid="{10EC55D6-CE37-4D93-936C-A00E547815C1}"/>
    <hyperlink ref="A15" location="'Figure 12'!A1" display="Figure 12 -Domestic gas demand forecasts by region, Expected scenario, 2023 to 2033 (TJ/day)" xr:uid="{50E07B92-79F0-4882-9924-F138929C0EA0}"/>
    <hyperlink ref="A16" location="'Figure 13'!A1" display="Figure 13 - SWIS GPG demand under three scenarios from 2022 and 2023 WA GSOOs, 2018 to 2033 (TJ/day)" xr:uid="{DC1423EB-49F7-48AE-9237-FFA779F6B48D}"/>
    <hyperlink ref="A17" location="'Figure 14'!A1" display="Figure 14 - Total gas demand forecasts under the Low, Base, and High scenarios, 2023 to 2033 (PJ/annum)" xr:uid="{E63EE8D2-6CCC-4665-93F8-23BB6A669FF9}"/>
    <hyperlink ref="A18" location="'Figure 15'!A1" display="Figure 15 - Comparison of 2022 and 2023 WA domestic gas demand forecasts, Expected scenario, 2023 to 2033 (TJ/day)" xr:uid="{70046384-D4C8-4C1C-99FF-4F9A14485683}"/>
    <hyperlink ref="A19" location="'Figure 16'!A1" display="Figure 16 - Exploration and development wells drilled, 2002 to 2023 " xr:uid="{51497767-E98D-4D58-AD83-73125BA4779A}"/>
    <hyperlink ref="A20" location="'Figure 17'!A1" display="Figure 17 - Average annual gas production by facility, 2014 to 2023 (TJ/day)" xr:uid="{8922B0B3-B4EA-4A2B-B333-85B439AD7337}"/>
    <hyperlink ref="A21" location="'Figure 18'!A1" display="Figure 18 - Cumulative stored gas, July 2014 to October 2023 (PJ)" xr:uid="{D13F420C-20F5-489D-A361-3D66F96024F2}"/>
    <hyperlink ref="A22" location="'Figure 19'!A1" display="Figure 19 - 2023 WA GSOO potential gas supply forecasts in three scenarios, 2023 to 2033 (TJ/day)" xr:uid="{026353B1-D087-4A92-9D8D-FDE57A1880F6}"/>
    <hyperlink ref="A23" location="'Figure 20'!A1" display="Figure 20 - Potential gas supply forecasts from 2022 and 2023 WA GSOOs, Expected scenario, 2023 to 2033 (TJ/day) " xr:uid="{F1FB564E-047E-49B7-BCED-DDA374618712}"/>
    <hyperlink ref="A27" location="'Figure 21'!A1" display="Figure 21 - Comparison of consumer expected demand, 2021 to 2023 FIRs (TJ/day)" xr:uid="{694C3AC1-766A-4173-BAF3-E5220ED79EC1}"/>
    <hyperlink ref="A28" location="'Figure 22'!A1" display="Figure 22 - Comparison of consumer maximum contracted levels (MCQ), 2021 to 2023 FIRs (TJ/day)" xr:uid="{4F68F593-AD5D-401E-BF0E-D11A66CF51BB}"/>
    <hyperlink ref="A29" location="'Figure 23'!A1" display="Figure 23 - Comparison of consumer maximum contract duration, 2021 to 2023 FIRs" xr:uid="{DF4DD4D4-AE74-47B8-91F1-79CAA8D88D42}"/>
    <hyperlink ref="A30" location="'Figure 24'!A1" display="Figure 24 - Comparison of supplier maximum contracted levels (MCQ), 2021 to 2023 FIRs (TJ/day)" xr:uid="{503B8285-340C-497E-ACB6-1EE5DA001BA8}"/>
    <hyperlink ref="A31" location="'Figure 25'!A1" display="Figure 25 - Consumer expected gas demand compared to supplier contracted levels (MCQ) and nameplate capacity, 2024 to 2033 (TJ/day)" xr:uid="{54CDEA38-C696-4509-8600-AED7C0BFF743}"/>
    <hyperlink ref="A32" location="'Figure 26'!A1" display="Figure 26 - Median gas price estimates that could result in changes in gas consumption ($/GJ)" xr:uid="{61E347D3-C726-4A85-9D0D-98ED2F0213CD}"/>
    <hyperlink ref="A33" location="'Figure 27'!A1" display="Figure 27 - Historical domestic gas contract prices and ABS PPI – WA (gas extraction, index), Q1 2014 to Q2 2023 ($/GJ)" xr:uid="{16563311-5F5E-49D9-92F8-D6B9D8188EBE}"/>
    <hyperlink ref="A34" location="'Figure 28'!A1" display="Figure 28 - WA spot gas prices from gasTrading, January 2015 to September 2023 ($/GJ)" xr:uid="{963AA135-1463-4EF9-AEAD-A0400F027872}"/>
    <hyperlink ref="A35" location="'Figure 29'!A1" display="Figure 29 - Total gas demand equation" xr:uid="{46926A57-59B3-44E8-B066-FDFD072741BA}"/>
    <hyperlink ref="A36" location="'Figure 30'!A1" display="Figure 30 - Gas transmission pipelines in WA" xr:uid="{0CCD3E9A-B8D5-4DBB-A829-9B149CE0ECC1}"/>
    <hyperlink ref="A37" location="'Figure 31'!A1" display="Figure 31 - Domestic gas prospective supply and demand plus Waitsia-to-KGP LNG export gas, 2024 to 2033 (TJ/day)" xr:uid="{B457386C-0835-462D-BBD9-FFC4D327974B}"/>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7A5D6-3F20-4AE6-BC01-5348632B23E6}">
  <dimension ref="A1:O32"/>
  <sheetViews>
    <sheetView zoomScaleNormal="100" workbookViewId="0">
      <selection activeCell="I27" sqref="I27"/>
    </sheetView>
  </sheetViews>
  <sheetFormatPr defaultColWidth="8" defaultRowHeight="14.25"/>
  <cols>
    <col min="1" max="1" width="14.125" style="1" customWidth="1"/>
    <col min="2" max="2" width="17.25" style="1" customWidth="1"/>
    <col min="3" max="11" width="9" style="1" customWidth="1"/>
    <col min="12" max="16382" width="8" style="1"/>
    <col min="16383" max="16384" width="87.25" style="1" customWidth="1"/>
  </cols>
  <sheetData>
    <row r="1" spans="1:1" s="175" customFormat="1" ht="93" customHeight="1">
      <c r="A1" s="175" t="s">
        <v>167</v>
      </c>
    </row>
    <row r="19" spans="2:15" ht="14.25" customHeight="1">
      <c r="B19" s="67" t="s">
        <v>39</v>
      </c>
    </row>
    <row r="20" spans="2:15" ht="14.25" customHeight="1">
      <c r="B20" s="67" t="s">
        <v>150</v>
      </c>
    </row>
    <row r="21" spans="2:15" ht="14.25" customHeight="1">
      <c r="B21" s="67" t="s">
        <v>151</v>
      </c>
    </row>
    <row r="22" spans="2:15" ht="14.25" customHeight="1">
      <c r="B22" s="67" t="s">
        <v>152</v>
      </c>
    </row>
    <row r="23" spans="2:15" ht="14.25" customHeight="1"/>
    <row r="24" spans="2:15" s="104" customFormat="1" ht="15.75" customHeight="1">
      <c r="B24" s="81" t="s">
        <v>40</v>
      </c>
      <c r="C24" s="82">
        <v>2018</v>
      </c>
      <c r="D24" s="81">
        <f>C24+1</f>
        <v>2019</v>
      </c>
      <c r="E24" s="82">
        <f>D24+1</f>
        <v>2020</v>
      </c>
      <c r="F24" s="81">
        <f t="shared" ref="F24:H24" si="0">E24+1</f>
        <v>2021</v>
      </c>
      <c r="G24" s="82">
        <f t="shared" si="0"/>
        <v>2022</v>
      </c>
      <c r="H24" s="81">
        <f t="shared" si="0"/>
        <v>2023</v>
      </c>
    </row>
    <row r="25" spans="2:15" ht="15.75" customHeight="1">
      <c r="B25" s="4" t="s">
        <v>168</v>
      </c>
      <c r="C25" s="72">
        <v>316.63191780821916</v>
      </c>
      <c r="D25" s="87">
        <v>320.54821917808215</v>
      </c>
      <c r="E25" s="88">
        <v>320.45464480874318</v>
      </c>
      <c r="F25" s="87">
        <v>309.4442465753425</v>
      </c>
      <c r="G25" s="88">
        <v>297.87260273972606</v>
      </c>
      <c r="H25" s="87">
        <v>290.49504974520744</v>
      </c>
      <c r="O25" s="1" t="s">
        <v>6</v>
      </c>
    </row>
    <row r="26" spans="2:15" ht="27" customHeight="1">
      <c r="B26" s="4" t="s">
        <v>41</v>
      </c>
      <c r="C26" s="88">
        <v>213.71493150684938</v>
      </c>
      <c r="D26" s="87">
        <v>214.29068493150686</v>
      </c>
      <c r="E26" s="88">
        <v>225.5653005464481</v>
      </c>
      <c r="F26" s="87">
        <v>207.29712328767127</v>
      </c>
      <c r="G26" s="88">
        <v>237.37013698630142</v>
      </c>
      <c r="H26" s="87">
        <v>245.65303931084691</v>
      </c>
    </row>
    <row r="27" spans="2:15" ht="15.75" customHeight="1">
      <c r="B27" s="4" t="s">
        <v>36</v>
      </c>
      <c r="C27" s="88">
        <v>211.22410958904109</v>
      </c>
      <c r="D27" s="87">
        <v>213.6698630136986</v>
      </c>
      <c r="E27" s="88">
        <v>215.57185792349725</v>
      </c>
      <c r="F27" s="87">
        <v>218.70000000000002</v>
      </c>
      <c r="G27" s="88">
        <v>218.94273972602741</v>
      </c>
      <c r="H27" s="87">
        <v>213.89389812343282</v>
      </c>
    </row>
    <row r="28" spans="2:15" ht="15.75" customHeight="1">
      <c r="B28" s="4" t="s">
        <v>42</v>
      </c>
      <c r="C28" s="88">
        <v>82.788493150684914</v>
      </c>
      <c r="D28" s="87">
        <v>90.298356164383563</v>
      </c>
      <c r="E28" s="88">
        <v>92.568032786885254</v>
      </c>
      <c r="F28" s="87">
        <v>107.0049315068493</v>
      </c>
      <c r="G28" s="88">
        <v>106.99178082191779</v>
      </c>
      <c r="H28" s="87">
        <v>94.109935897435903</v>
      </c>
    </row>
    <row r="29" spans="2:15">
      <c r="B29" s="4" t="s">
        <v>43</v>
      </c>
      <c r="C29" s="88">
        <v>74.22849315068494</v>
      </c>
      <c r="D29" s="87">
        <v>72.423835616438353</v>
      </c>
      <c r="E29" s="88">
        <v>74.336338797814207</v>
      </c>
      <c r="F29" s="87">
        <v>78.554794520547944</v>
      </c>
      <c r="G29" s="88">
        <v>76.764383561643825</v>
      </c>
      <c r="H29" s="87">
        <v>81.130283911671924</v>
      </c>
    </row>
    <row r="30" spans="2:15">
      <c r="B30" s="4" t="s">
        <v>44</v>
      </c>
      <c r="C30" s="88">
        <v>47.684931506849317</v>
      </c>
      <c r="D30" s="87">
        <v>43.83452054794521</v>
      </c>
      <c r="E30" s="88">
        <v>46.960655737704911</v>
      </c>
      <c r="F30" s="87">
        <v>45.386849315068496</v>
      </c>
      <c r="G30" s="88">
        <v>45.818904109589035</v>
      </c>
      <c r="H30" s="87">
        <v>46.038141025641025</v>
      </c>
    </row>
    <row r="31" spans="2:15">
      <c r="B31" s="4" t="s">
        <v>45</v>
      </c>
      <c r="C31" s="88">
        <v>75.859178082191775</v>
      </c>
      <c r="D31" s="87">
        <v>88.184657534246568</v>
      </c>
      <c r="E31" s="88">
        <v>90.528142076502746</v>
      </c>
      <c r="F31" s="87">
        <v>81.205479452054789</v>
      </c>
      <c r="G31" s="88">
        <v>82.302465753424642</v>
      </c>
      <c r="H31" s="87">
        <v>87.542271293375393</v>
      </c>
    </row>
    <row r="32" spans="2:15">
      <c r="B32" s="4" t="s">
        <v>46</v>
      </c>
      <c r="C32" s="88">
        <v>1022.1320547945205</v>
      </c>
      <c r="D32" s="87">
        <v>1043.2501369863014</v>
      </c>
      <c r="E32" s="88">
        <v>1065.9849726775956</v>
      </c>
      <c r="F32" s="87">
        <v>1047.5934246575343</v>
      </c>
      <c r="G32" s="88">
        <v>1066.0630136986304</v>
      </c>
      <c r="H32" s="87">
        <v>1058.8626193076113</v>
      </c>
    </row>
  </sheetData>
  <mergeCells count="1">
    <mergeCell ref="A1:XFD1"/>
  </mergeCells>
  <hyperlinks>
    <hyperlink ref="A1" location="Contents!A1" display="Figure 9 - Domestic gas demand by usage category, 2018 to 2023 (TJ/day)A,B,C" xr:uid="{F2B5C210-7D54-4029-8DC9-DA3C7E7CFE14}"/>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E5983-C9D0-4C69-973E-B8C795A93B6C}">
  <dimension ref="A1:AB32"/>
  <sheetViews>
    <sheetView zoomScaleNormal="100" workbookViewId="0">
      <selection activeCell="P37" sqref="P37"/>
    </sheetView>
  </sheetViews>
  <sheetFormatPr defaultColWidth="0" defaultRowHeight="14.25"/>
  <cols>
    <col min="1" max="1" width="9" style="1" customWidth="1"/>
    <col min="2" max="2" width="13.125" style="1" customWidth="1"/>
    <col min="3" max="18" width="9" style="1" customWidth="1"/>
    <col min="19" max="19" width="25.625" style="1" bestFit="1" customWidth="1"/>
    <col min="20" max="20" width="28.75" style="1" bestFit="1" customWidth="1"/>
    <col min="21" max="21" width="17.625" style="1" bestFit="1" customWidth="1"/>
    <col min="22" max="22" width="9" style="1" customWidth="1"/>
    <col min="23" max="28" width="8" style="1" customWidth="1"/>
    <col min="29" max="16384" width="8" style="1" hidden="1"/>
  </cols>
  <sheetData>
    <row r="1" spans="1:15" s="175" customFormat="1" ht="93" customHeight="1">
      <c r="A1" s="175" t="s">
        <v>4</v>
      </c>
    </row>
    <row r="11" spans="1:15">
      <c r="O11" s="52"/>
    </row>
    <row r="20" spans="2:18" s="104" customFormat="1" ht="13.5">
      <c r="B20" s="81" t="s">
        <v>16</v>
      </c>
      <c r="C20" s="82">
        <v>2018</v>
      </c>
      <c r="D20" s="81">
        <v>2019</v>
      </c>
      <c r="E20" s="82">
        <v>2020</v>
      </c>
      <c r="F20" s="81">
        <v>2021</v>
      </c>
      <c r="G20" s="82">
        <v>2022</v>
      </c>
      <c r="H20" s="81">
        <v>2023</v>
      </c>
      <c r="I20" s="82">
        <v>2024</v>
      </c>
      <c r="J20" s="81">
        <v>2025</v>
      </c>
      <c r="K20" s="82">
        <v>2026</v>
      </c>
      <c r="L20" s="81">
        <v>2027</v>
      </c>
      <c r="M20" s="82">
        <v>2028</v>
      </c>
      <c r="N20" s="81">
        <v>2029</v>
      </c>
      <c r="O20" s="82">
        <v>2030</v>
      </c>
      <c r="P20" s="81">
        <v>2031</v>
      </c>
      <c r="Q20" s="82">
        <v>2032</v>
      </c>
      <c r="R20" s="81">
        <v>2033</v>
      </c>
    </row>
    <row r="21" spans="2:18">
      <c r="B21" s="4" t="s">
        <v>47</v>
      </c>
      <c r="C21" s="72">
        <v>1022.1320547945205</v>
      </c>
      <c r="D21" s="87">
        <v>1043.2501369863014</v>
      </c>
      <c r="E21" s="72">
        <v>1065.9849726775956</v>
      </c>
      <c r="F21" s="87">
        <v>1047.5934246575343</v>
      </c>
      <c r="G21" s="72">
        <v>1066.0630136986304</v>
      </c>
      <c r="H21" s="87">
        <v>1058.8626193076113</v>
      </c>
      <c r="I21" s="72"/>
      <c r="J21" s="87"/>
      <c r="K21" s="72"/>
      <c r="L21" s="87"/>
      <c r="M21" s="72"/>
      <c r="N21" s="87"/>
      <c r="O21" s="72"/>
      <c r="P21" s="87"/>
      <c r="Q21" s="72"/>
      <c r="R21" s="87"/>
    </row>
    <row r="22" spans="2:18">
      <c r="B22" s="4" t="s">
        <v>48</v>
      </c>
      <c r="C22" s="88"/>
      <c r="D22" s="87"/>
      <c r="E22" s="88"/>
      <c r="F22" s="5"/>
      <c r="G22" s="88"/>
      <c r="H22" s="5">
        <v>1062.9765559110999</v>
      </c>
      <c r="I22" s="88">
        <v>1057.3615559212401</v>
      </c>
      <c r="J22" s="5">
        <v>1046.8627303373501</v>
      </c>
      <c r="K22" s="88">
        <v>1016.77374071784</v>
      </c>
      <c r="L22" s="5">
        <v>1002.01482996933</v>
      </c>
      <c r="M22" s="88">
        <v>957.74596188609405</v>
      </c>
      <c r="N22" s="5">
        <v>1005.975527334</v>
      </c>
      <c r="O22" s="88">
        <v>1008.2608651798</v>
      </c>
      <c r="P22" s="5">
        <v>1052.5977505517601</v>
      </c>
      <c r="Q22" s="88">
        <v>1062.1082506092901</v>
      </c>
      <c r="R22" s="5">
        <v>1092.47439550888</v>
      </c>
    </row>
    <row r="23" spans="2:18">
      <c r="B23" s="4" t="s">
        <v>49</v>
      </c>
      <c r="C23" s="88"/>
      <c r="D23" s="87"/>
      <c r="E23" s="88"/>
      <c r="F23" s="5"/>
      <c r="G23" s="88"/>
      <c r="H23" s="5">
        <v>1065.67063190056</v>
      </c>
      <c r="I23" s="88">
        <v>1132.5590876834499</v>
      </c>
      <c r="J23" s="5">
        <v>1153.1078673183599</v>
      </c>
      <c r="K23" s="88">
        <v>1147.29733802036</v>
      </c>
      <c r="L23" s="5">
        <v>1123.70005451108</v>
      </c>
      <c r="M23" s="88">
        <v>1248.83051032973</v>
      </c>
      <c r="N23" s="5">
        <v>1240.59604618241</v>
      </c>
      <c r="O23" s="88">
        <v>1236.61702778428</v>
      </c>
      <c r="P23" s="5">
        <v>1309.8754266860201</v>
      </c>
      <c r="Q23" s="88">
        <v>1339.64340449625</v>
      </c>
      <c r="R23" s="5">
        <v>1324.77744005319</v>
      </c>
    </row>
    <row r="24" spans="2:18">
      <c r="B24" s="4" t="s">
        <v>50</v>
      </c>
      <c r="C24" s="88"/>
      <c r="D24" s="87"/>
      <c r="E24" s="88"/>
      <c r="F24" s="5"/>
      <c r="G24" s="88"/>
      <c r="H24" s="5">
        <v>1067.9393906575001</v>
      </c>
      <c r="I24" s="88">
        <v>1223.3277767075999</v>
      </c>
      <c r="J24" s="5">
        <v>1285.24501479231</v>
      </c>
      <c r="K24" s="88">
        <v>1225.1362756508399</v>
      </c>
      <c r="L24" s="5">
        <v>1304.3338446576199</v>
      </c>
      <c r="M24" s="88">
        <v>1437.7544314024601</v>
      </c>
      <c r="N24" s="5">
        <v>1399.26928447977</v>
      </c>
      <c r="O24" s="88">
        <v>1403.3228882614101</v>
      </c>
      <c r="P24" s="5">
        <v>1385.78029184314</v>
      </c>
      <c r="Q24" s="88">
        <v>1324.4805692372199</v>
      </c>
      <c r="R24" s="5">
        <v>1303.6959931843201</v>
      </c>
    </row>
    <row r="25" spans="2:18">
      <c r="B25" s="4" t="s">
        <v>51</v>
      </c>
      <c r="C25" s="88"/>
      <c r="D25" s="87"/>
      <c r="E25" s="88"/>
      <c r="F25" s="5"/>
      <c r="G25" s="88">
        <v>1044.07832926027</v>
      </c>
      <c r="H25" s="5">
        <v>1027.56510819561</v>
      </c>
      <c r="I25" s="88">
        <v>1034.5857572976799</v>
      </c>
      <c r="J25" s="5">
        <v>1039.2627682899299</v>
      </c>
      <c r="K25" s="88">
        <v>1023.36503778504</v>
      </c>
      <c r="L25" s="5">
        <v>1002.58925005709</v>
      </c>
      <c r="M25" s="88">
        <v>992.02435844852403</v>
      </c>
      <c r="N25" s="5">
        <v>993.25603819042897</v>
      </c>
      <c r="O25" s="88">
        <v>1028.32840538237</v>
      </c>
      <c r="P25" s="5">
        <v>999.91723434195796</v>
      </c>
      <c r="Q25" s="88">
        <v>990.39680230567797</v>
      </c>
      <c r="R25" s="5"/>
    </row>
    <row r="26" spans="2:18">
      <c r="B26" s="4" t="s">
        <v>52</v>
      </c>
      <c r="C26" s="88"/>
      <c r="D26" s="87"/>
      <c r="E26" s="88"/>
      <c r="F26" s="5"/>
      <c r="G26" s="88">
        <v>1045.7852230137</v>
      </c>
      <c r="H26" s="5">
        <v>1098.89341816859</v>
      </c>
      <c r="I26" s="88">
        <v>1102.6151164498499</v>
      </c>
      <c r="J26" s="5">
        <v>1123.09487193823</v>
      </c>
      <c r="K26" s="88">
        <v>1117.1694343773199</v>
      </c>
      <c r="L26" s="5">
        <v>1106.80854529351</v>
      </c>
      <c r="M26" s="88">
        <v>1115.451500459</v>
      </c>
      <c r="N26" s="5">
        <v>1171.46813350403</v>
      </c>
      <c r="O26" s="88">
        <v>1290.23477017501</v>
      </c>
      <c r="P26" s="5">
        <v>1283.54649046688</v>
      </c>
      <c r="Q26" s="88">
        <v>1277.7153616913199</v>
      </c>
      <c r="R26" s="5"/>
    </row>
    <row r="27" spans="2:18">
      <c r="B27" s="4" t="s">
        <v>53</v>
      </c>
      <c r="C27" s="88"/>
      <c r="D27" s="87"/>
      <c r="E27" s="88"/>
      <c r="F27" s="5"/>
      <c r="G27" s="88">
        <v>1047.4082026301401</v>
      </c>
      <c r="H27" s="5">
        <v>1191.9085669811</v>
      </c>
      <c r="I27" s="88">
        <v>1215.39971500719</v>
      </c>
      <c r="J27" s="5">
        <v>1248.2036619468699</v>
      </c>
      <c r="K27" s="88">
        <v>1337.8734166495201</v>
      </c>
      <c r="L27" s="5">
        <v>1439.3586501643499</v>
      </c>
      <c r="M27" s="88">
        <v>1535.40379847595</v>
      </c>
      <c r="N27" s="5">
        <v>1563.34421213002</v>
      </c>
      <c r="O27" s="88">
        <v>1620.0644337344399</v>
      </c>
      <c r="P27" s="5">
        <v>1562.98310394586</v>
      </c>
      <c r="Q27" s="88">
        <v>1560.9373499102901</v>
      </c>
      <c r="R27" s="5"/>
    </row>
    <row r="32" spans="2:18">
      <c r="P32" s="1" t="s">
        <v>6</v>
      </c>
    </row>
  </sheetData>
  <mergeCells count="1">
    <mergeCell ref="A1:XFD1"/>
  </mergeCells>
  <phoneticPr fontId="60" type="noConversion"/>
  <hyperlinks>
    <hyperlink ref="A1" location="Contents!A1" display="Figure 10 - Domestic gas demand – actual data and forecasts under three scenarios from 2022 and 2023 WA GSOOs, 2018 to 2033 (TJ/day)" xr:uid="{1262B475-52C3-4B37-B3C8-6E2A363F0A97}"/>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B4540-8942-4411-A843-1D25E0102588}">
  <dimension ref="A1:AC36"/>
  <sheetViews>
    <sheetView zoomScaleNormal="100" workbookViewId="0">
      <selection activeCell="A32" sqref="A32"/>
    </sheetView>
  </sheetViews>
  <sheetFormatPr defaultColWidth="8" defaultRowHeight="14.25"/>
  <cols>
    <col min="1" max="1" width="9.625" style="1" customWidth="1"/>
    <col min="2" max="2" width="13.25" style="1" customWidth="1"/>
    <col min="3" max="29" width="9.625" style="1" customWidth="1"/>
    <col min="30" max="30" width="9.625" style="1" bestFit="1" customWidth="1"/>
    <col min="31" max="16384" width="8" style="1"/>
  </cols>
  <sheetData>
    <row r="1" spans="1:29" s="3" customFormat="1" ht="93" customHeight="1">
      <c r="A1" s="177" t="s">
        <v>144</v>
      </c>
      <c r="B1" s="178"/>
      <c r="C1" s="178"/>
      <c r="D1" s="178"/>
      <c r="E1" s="178"/>
      <c r="F1" s="178"/>
      <c r="G1" s="178"/>
      <c r="H1" s="178"/>
      <c r="I1" s="178"/>
      <c r="J1" s="178"/>
      <c r="K1" s="178"/>
      <c r="L1" s="178"/>
      <c r="M1" s="178"/>
      <c r="N1" s="178"/>
      <c r="O1" s="178"/>
      <c r="P1" s="178"/>
      <c r="Q1" s="178"/>
      <c r="R1" s="178"/>
      <c r="S1" s="178"/>
      <c r="T1" s="178"/>
      <c r="U1" s="178"/>
      <c r="V1" s="178"/>
      <c r="W1" s="178"/>
      <c r="X1" s="178"/>
      <c r="Y1" s="178"/>
      <c r="Z1" s="179"/>
      <c r="AA1" s="179"/>
      <c r="AB1" s="179"/>
      <c r="AC1" s="179"/>
    </row>
    <row r="20" spans="2:29" s="104" customFormat="1" ht="13.5">
      <c r="B20" s="81" t="s">
        <v>40</v>
      </c>
      <c r="C20" s="82">
        <v>2023</v>
      </c>
      <c r="D20" s="81">
        <v>2024</v>
      </c>
      <c r="E20" s="82">
        <v>2025</v>
      </c>
      <c r="F20" s="81">
        <v>2026</v>
      </c>
      <c r="G20" s="82">
        <v>2027</v>
      </c>
      <c r="H20" s="81">
        <v>2028</v>
      </c>
      <c r="I20" s="82">
        <v>2029</v>
      </c>
      <c r="J20" s="81">
        <v>2030</v>
      </c>
      <c r="K20" s="82">
        <v>2031</v>
      </c>
      <c r="L20" s="81">
        <v>2032</v>
      </c>
      <c r="M20" s="82">
        <v>2033</v>
      </c>
    </row>
    <row r="21" spans="2:29" ht="25.15" customHeight="1">
      <c r="B21" s="4" t="s">
        <v>169</v>
      </c>
      <c r="C21" s="72">
        <v>295.94158320547933</v>
      </c>
      <c r="D21" s="87">
        <v>330.71542519125728</v>
      </c>
      <c r="E21" s="72">
        <v>353.42070032876711</v>
      </c>
      <c r="F21" s="87">
        <v>354.42070032876711</v>
      </c>
      <c r="G21" s="72">
        <v>354.42070032876711</v>
      </c>
      <c r="H21" s="87">
        <v>354.4039497814212</v>
      </c>
      <c r="I21" s="72">
        <v>354.42070032876711</v>
      </c>
      <c r="J21" s="87">
        <v>354.42070032876711</v>
      </c>
      <c r="K21" s="72">
        <v>354.42070032876711</v>
      </c>
      <c r="L21" s="87">
        <v>354.4039497814212</v>
      </c>
      <c r="M21" s="72">
        <v>353</v>
      </c>
      <c r="R21" s="73"/>
      <c r="S21" s="19"/>
      <c r="T21" s="19"/>
      <c r="U21" s="19"/>
      <c r="V21" s="19"/>
      <c r="W21" s="19"/>
      <c r="X21" s="19"/>
      <c r="Y21" s="19"/>
      <c r="Z21" s="19"/>
      <c r="AA21" s="19"/>
      <c r="AB21" s="19"/>
      <c r="AC21" s="19"/>
    </row>
    <row r="22" spans="2:29" ht="25.15" customHeight="1">
      <c r="B22" s="4" t="s">
        <v>54</v>
      </c>
      <c r="C22" s="88">
        <v>248.11989345205481</v>
      </c>
      <c r="D22" s="87">
        <v>243.61886642076553</v>
      </c>
      <c r="E22" s="88">
        <v>239.4827561095891</v>
      </c>
      <c r="F22" s="87">
        <v>221.97831769863012</v>
      </c>
      <c r="G22" s="88">
        <v>208.6223567945201</v>
      </c>
      <c r="H22" s="87">
        <v>221.1993384426234</v>
      </c>
      <c r="I22" s="88">
        <v>221.41743150684911</v>
      </c>
      <c r="J22" s="87">
        <v>235.40475463013709</v>
      </c>
      <c r="K22" s="88">
        <v>321.20225893150712</v>
      </c>
      <c r="L22" s="87">
        <v>358.86576609289642</v>
      </c>
      <c r="M22" s="88">
        <v>344.76868673972615</v>
      </c>
      <c r="R22" s="73"/>
      <c r="S22" s="19"/>
      <c r="T22" s="19"/>
      <c r="U22" s="19"/>
      <c r="V22" s="19"/>
      <c r="W22" s="19"/>
      <c r="X22" s="19"/>
      <c r="Y22" s="19"/>
      <c r="Z22" s="19"/>
      <c r="AA22" s="19"/>
      <c r="AB22" s="19"/>
      <c r="AC22" s="19"/>
    </row>
    <row r="23" spans="2:29" ht="25.15" customHeight="1">
      <c r="B23" s="4" t="s">
        <v>36</v>
      </c>
      <c r="C23" s="88">
        <v>283.2979939726024</v>
      </c>
      <c r="D23" s="87">
        <v>316.96809284153005</v>
      </c>
      <c r="E23" s="88">
        <v>316.29176597260272</v>
      </c>
      <c r="F23" s="87">
        <v>326.50275504109584</v>
      </c>
      <c r="G23" s="88">
        <v>325.16529438356173</v>
      </c>
      <c r="H23" s="87">
        <v>325.0155339617487</v>
      </c>
      <c r="I23" s="88">
        <v>319.45383010958903</v>
      </c>
      <c r="J23" s="87">
        <v>311.24957441095881</v>
      </c>
      <c r="K23" s="88">
        <v>311.9801213150684</v>
      </c>
      <c r="L23" s="87">
        <v>312.58674087431689</v>
      </c>
      <c r="M23" s="88">
        <v>313.11187528767124</v>
      </c>
      <c r="R23" s="73"/>
      <c r="S23" s="19"/>
      <c r="T23" s="19"/>
      <c r="U23" s="19"/>
      <c r="V23" s="19"/>
      <c r="W23" s="19"/>
      <c r="X23" s="19"/>
      <c r="Y23" s="19"/>
      <c r="Z23" s="19"/>
      <c r="AA23" s="19"/>
      <c r="AB23" s="19"/>
      <c r="AC23" s="19"/>
    </row>
    <row r="24" spans="2:29" ht="25.15" customHeight="1">
      <c r="B24" s="4" t="s">
        <v>42</v>
      </c>
      <c r="C24" s="88">
        <v>162.08813526027396</v>
      </c>
      <c r="D24" s="87">
        <v>165.00670092896181</v>
      </c>
      <c r="E24" s="88">
        <v>168.02220369863014</v>
      </c>
      <c r="F24" s="87">
        <v>169.45399997260276</v>
      </c>
      <c r="G24" s="88">
        <v>162.14175542465753</v>
      </c>
      <c r="H24" s="87">
        <v>277.42104024590168</v>
      </c>
      <c r="I24" s="88">
        <v>276.74175542465753</v>
      </c>
      <c r="J24" s="87">
        <v>276.74175542465753</v>
      </c>
      <c r="K24" s="88">
        <v>276.74175542465753</v>
      </c>
      <c r="L24" s="87">
        <v>274.62104024590167</v>
      </c>
      <c r="M24" s="88">
        <v>274.84175542465755</v>
      </c>
      <c r="R24" s="73"/>
      <c r="S24" s="19"/>
      <c r="T24" s="19"/>
      <c r="U24" s="19"/>
      <c r="V24" s="19"/>
      <c r="W24" s="19"/>
      <c r="X24" s="19"/>
      <c r="Y24" s="19"/>
      <c r="Z24" s="19"/>
      <c r="AA24" s="19"/>
      <c r="AB24" s="19"/>
      <c r="AC24" s="19"/>
    </row>
    <row r="25" spans="2:29" ht="25.15" customHeight="1">
      <c r="B25" s="4" t="s">
        <v>43</v>
      </c>
      <c r="C25" s="88">
        <v>76.223026010145446</v>
      </c>
      <c r="D25" s="87">
        <v>77.856330197115355</v>
      </c>
      <c r="E25" s="88">
        <v>79.900016578630954</v>
      </c>
      <c r="F25" s="87">
        <v>80.65239514364572</v>
      </c>
      <c r="G25" s="88">
        <v>80.913753086427121</v>
      </c>
      <c r="H25" s="87">
        <v>80.269229892570806</v>
      </c>
      <c r="I25" s="88">
        <v>81.644067719394258</v>
      </c>
      <c r="J25" s="87">
        <v>82.805991677427215</v>
      </c>
      <c r="K25" s="88">
        <v>83.946461480541174</v>
      </c>
      <c r="L25" s="87">
        <v>84.845352515371616</v>
      </c>
      <c r="M25" s="88">
        <v>86.204071354560028</v>
      </c>
      <c r="R25" s="73"/>
      <c r="S25" s="19"/>
      <c r="T25" s="19"/>
      <c r="U25" s="19"/>
      <c r="V25" s="19"/>
      <c r="W25" s="19"/>
      <c r="X25" s="19"/>
      <c r="Y25" s="19"/>
      <c r="Z25" s="19"/>
      <c r="AA25" s="19"/>
      <c r="AB25" s="19"/>
      <c r="AC25" s="19"/>
    </row>
    <row r="26" spans="2:29" ht="25.15" customHeight="1">
      <c r="B26" s="4" t="s">
        <v>55</v>
      </c>
      <c r="C26" s="88">
        <v>4.0927261579781771E-12</v>
      </c>
      <c r="D26" s="87">
        <v>-2.7327659912756985E-8</v>
      </c>
      <c r="E26" s="88">
        <v>-2.7394404966685215E-8</v>
      </c>
      <c r="F26" s="87">
        <v>-2.7395076429570508E-8</v>
      </c>
      <c r="G26" s="88">
        <v>-2.7401386049064058E-8</v>
      </c>
      <c r="H26" s="87">
        <v>-2.7322601070522978E-8</v>
      </c>
      <c r="I26" s="88">
        <v>-1.5403169890388035</v>
      </c>
      <c r="J26" s="87">
        <v>-10.345441838352777</v>
      </c>
      <c r="K26" s="88">
        <v>-22.586835178082843</v>
      </c>
      <c r="L26" s="87">
        <v>-27.667010587428361</v>
      </c>
      <c r="M26" s="88">
        <v>-26.775513136986618</v>
      </c>
      <c r="R26" s="73"/>
      <c r="S26" s="19"/>
      <c r="T26" s="19"/>
      <c r="U26" s="19"/>
      <c r="V26" s="19"/>
      <c r="W26" s="19"/>
      <c r="X26" s="19"/>
      <c r="Y26" s="19"/>
      <c r="Z26" s="19"/>
      <c r="AA26" s="19"/>
      <c r="AB26" s="19"/>
      <c r="AC26" s="19"/>
    </row>
    <row r="27" spans="2:29" ht="25.15" customHeight="1">
      <c r="B27" s="4" t="s">
        <v>56</v>
      </c>
      <c r="C27" s="88">
        <v>0</v>
      </c>
      <c r="D27" s="87">
        <v>-1.6063278688524589</v>
      </c>
      <c r="E27" s="88">
        <v>-4.0095753424657534</v>
      </c>
      <c r="F27" s="87">
        <v>-5.710830136986301</v>
      </c>
      <c r="G27" s="88">
        <v>-7.5638054794520553</v>
      </c>
      <c r="H27" s="87">
        <v>-9.4785819672131151</v>
      </c>
      <c r="I27" s="88">
        <v>-11.541421917808218</v>
      </c>
      <c r="J27" s="87">
        <v>-13.66030684931507</v>
      </c>
      <c r="K27" s="88">
        <v>-15.829035616438356</v>
      </c>
      <c r="L27" s="87">
        <v>-18.012434426229508</v>
      </c>
      <c r="M27" s="88">
        <v>-20.373435616438357</v>
      </c>
      <c r="R27" s="73"/>
      <c r="S27" s="19"/>
      <c r="T27" s="19"/>
      <c r="U27" s="19"/>
      <c r="V27" s="19"/>
      <c r="W27" s="19"/>
      <c r="X27" s="19"/>
      <c r="Y27" s="19"/>
      <c r="Z27" s="19"/>
      <c r="AA27" s="19"/>
      <c r="AB27" s="19"/>
      <c r="AC27" s="19"/>
    </row>
    <row r="28" spans="2:29" ht="39.6" customHeight="1">
      <c r="B28" s="4" t="s">
        <v>57</v>
      </c>
      <c r="C28" s="88">
        <v>76.223026010145446</v>
      </c>
      <c r="D28" s="87">
        <v>76.250002328262894</v>
      </c>
      <c r="E28" s="88">
        <v>75.890441236165202</v>
      </c>
      <c r="F28" s="87">
        <v>74.941565006659417</v>
      </c>
      <c r="G28" s="88">
        <v>73.349947606975064</v>
      </c>
      <c r="H28" s="87">
        <v>70.790647925357689</v>
      </c>
      <c r="I28" s="88">
        <v>70.102645801586036</v>
      </c>
      <c r="J28" s="87">
        <v>69.145684828112138</v>
      </c>
      <c r="K28" s="88">
        <v>68.117425864102813</v>
      </c>
      <c r="L28" s="87">
        <v>66.832918089142112</v>
      </c>
      <c r="M28" s="88">
        <v>65.830635738121671</v>
      </c>
      <c r="R28" s="73"/>
      <c r="S28" s="19"/>
      <c r="T28" s="19"/>
      <c r="U28" s="19"/>
      <c r="V28" s="19"/>
      <c r="W28" s="19"/>
      <c r="X28" s="19"/>
      <c r="Y28" s="19"/>
      <c r="Z28" s="19"/>
      <c r="AA28" s="19"/>
      <c r="AB28" s="19"/>
      <c r="AC28" s="19"/>
    </row>
    <row r="29" spans="2:29" ht="25.15" customHeight="1">
      <c r="B29" s="4" t="s">
        <v>58</v>
      </c>
      <c r="C29" s="88">
        <v>1065.67063190056</v>
      </c>
      <c r="D29" s="87">
        <v>1132.5590876834499</v>
      </c>
      <c r="E29" s="88">
        <v>1153.1078673183599</v>
      </c>
      <c r="F29" s="87">
        <v>1147.29733802036</v>
      </c>
      <c r="G29" s="88">
        <v>1123.70005451108</v>
      </c>
      <c r="H29" s="87">
        <v>1248.83051032973</v>
      </c>
      <c r="I29" s="88">
        <v>1240.59604618241</v>
      </c>
      <c r="J29" s="87">
        <v>1236.61702778428</v>
      </c>
      <c r="K29" s="88">
        <v>1309.8754266860201</v>
      </c>
      <c r="L29" s="87">
        <v>1339.64340449625</v>
      </c>
      <c r="M29" s="88">
        <v>1324.77744005319</v>
      </c>
      <c r="R29" s="74"/>
    </row>
    <row r="30" spans="2:29">
      <c r="C30" s="12"/>
      <c r="D30" s="12"/>
      <c r="E30" s="12"/>
      <c r="F30" s="12"/>
      <c r="G30" s="12"/>
      <c r="H30" s="12"/>
      <c r="I30" s="12"/>
      <c r="J30" s="12"/>
      <c r="K30" s="12"/>
      <c r="L30" s="12"/>
      <c r="M30" s="12"/>
      <c r="R30" s="74"/>
    </row>
    <row r="31" spans="2:29">
      <c r="C31" s="12"/>
      <c r="D31" s="12"/>
      <c r="E31" s="12"/>
      <c r="F31" s="12"/>
      <c r="G31" s="12"/>
      <c r="H31" s="12"/>
      <c r="I31" s="12"/>
      <c r="J31" s="12"/>
      <c r="K31" s="12"/>
      <c r="L31" s="12"/>
      <c r="M31" s="12"/>
      <c r="R31" s="73"/>
      <c r="S31" s="73"/>
      <c r="T31" s="73"/>
      <c r="U31" s="73"/>
      <c r="V31" s="73"/>
      <c r="W31" s="73"/>
      <c r="X31" s="73"/>
      <c r="Y31" s="73"/>
      <c r="Z31" s="73"/>
      <c r="AA31" s="73"/>
      <c r="AB31" s="73"/>
      <c r="AC31" s="73"/>
    </row>
    <row r="32" spans="2:29">
      <c r="C32" s="12"/>
      <c r="D32" s="12"/>
      <c r="E32" s="12"/>
      <c r="F32" s="12"/>
      <c r="G32" s="12"/>
      <c r="H32" s="12"/>
      <c r="I32" s="12"/>
      <c r="J32" s="12"/>
      <c r="K32" s="12"/>
      <c r="L32" s="12"/>
      <c r="M32" s="12"/>
    </row>
    <row r="33" spans="3:13">
      <c r="D33" s="12"/>
      <c r="E33" s="12"/>
      <c r="F33" s="12"/>
      <c r="G33" s="12"/>
      <c r="H33" s="12"/>
      <c r="I33" s="12"/>
      <c r="J33" s="12"/>
      <c r="K33" s="12"/>
      <c r="L33" s="12"/>
      <c r="M33" s="12"/>
    </row>
    <row r="34" spans="3:13">
      <c r="C34" s="12"/>
      <c r="D34" s="12"/>
      <c r="E34" s="12"/>
      <c r="F34" s="12"/>
      <c r="G34" s="12"/>
      <c r="H34" s="12"/>
      <c r="I34" s="12"/>
      <c r="J34" s="12"/>
      <c r="K34" s="12"/>
      <c r="L34" s="12"/>
      <c r="M34" s="12"/>
    </row>
    <row r="35" spans="3:13">
      <c r="C35" s="12"/>
      <c r="D35" s="12"/>
      <c r="E35" s="12"/>
      <c r="F35" s="12"/>
      <c r="G35" s="12"/>
      <c r="H35" s="12"/>
      <c r="I35" s="12"/>
      <c r="J35" s="12"/>
      <c r="K35" s="12"/>
      <c r="L35" s="12"/>
      <c r="M35" s="12"/>
    </row>
    <row r="36" spans="3:13">
      <c r="C36" s="12"/>
      <c r="D36" s="12"/>
      <c r="E36" s="12"/>
      <c r="F36" s="12"/>
      <c r="G36" s="12"/>
      <c r="H36" s="12"/>
      <c r="I36" s="12"/>
      <c r="J36" s="12"/>
      <c r="K36" s="12"/>
      <c r="L36" s="12"/>
      <c r="M36" s="12"/>
    </row>
  </sheetData>
  <mergeCells count="1">
    <mergeCell ref="A1:AC1"/>
  </mergeCells>
  <hyperlinks>
    <hyperlink ref="A1" location="Contents!A1" display="Figure 4 - Domestic gas demand forecasts by usage category, Base scenario, 2022 to 2031" xr:uid="{F4407ECE-DF0A-4D21-A3AB-7C662690F3C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8FB24-6EF4-48BD-8062-347F5EC60E47}">
  <dimension ref="A1:XFD43"/>
  <sheetViews>
    <sheetView zoomScaleNormal="100" workbookViewId="0">
      <selection activeCell="O35" sqref="O35"/>
    </sheetView>
  </sheetViews>
  <sheetFormatPr defaultColWidth="8" defaultRowHeight="14.25"/>
  <cols>
    <col min="1" max="1" width="9" style="1" customWidth="1"/>
    <col min="2" max="2" width="17.5" style="1" customWidth="1"/>
    <col min="3" max="16" width="9" style="1" customWidth="1"/>
    <col min="17" max="28" width="8" style="1" customWidth="1"/>
    <col min="29" max="16383" width="8" style="1"/>
    <col min="16384" max="16384" width="7.75" style="1" customWidth="1"/>
  </cols>
  <sheetData>
    <row r="1" spans="1:29" s="3" customFormat="1" ht="93" customHeight="1">
      <c r="A1" s="177" t="s">
        <v>163</v>
      </c>
      <c r="B1" s="178"/>
      <c r="C1" s="178"/>
      <c r="D1" s="178"/>
      <c r="E1" s="178"/>
      <c r="F1" s="178"/>
      <c r="G1" s="178"/>
      <c r="H1" s="178"/>
      <c r="I1" s="178"/>
      <c r="J1" s="178"/>
      <c r="K1" s="178"/>
      <c r="L1" s="178"/>
      <c r="M1" s="178"/>
      <c r="N1" s="178"/>
      <c r="O1" s="178"/>
      <c r="P1" s="178"/>
      <c r="Q1" s="178"/>
      <c r="R1" s="178"/>
      <c r="S1" s="178"/>
      <c r="T1" s="178"/>
      <c r="U1" s="178"/>
      <c r="V1" s="178"/>
      <c r="W1" s="178"/>
      <c r="X1" s="178"/>
      <c r="Y1" s="178"/>
      <c r="Z1" s="179"/>
      <c r="AA1" s="179"/>
      <c r="AB1" s="179"/>
      <c r="AC1" s="179"/>
    </row>
    <row r="20" spans="2:13" s="16" customFormat="1" ht="16.5">
      <c r="B20" s="81" t="s">
        <v>59</v>
      </c>
      <c r="C20" s="82">
        <v>2023</v>
      </c>
      <c r="D20" s="81">
        <v>2024</v>
      </c>
      <c r="E20" s="82">
        <v>2025</v>
      </c>
      <c r="F20" s="81">
        <v>2026</v>
      </c>
      <c r="G20" s="82">
        <v>2027</v>
      </c>
      <c r="H20" s="81">
        <v>2028</v>
      </c>
      <c r="I20" s="82">
        <v>2029</v>
      </c>
      <c r="J20" s="81">
        <v>2030</v>
      </c>
      <c r="K20" s="82">
        <v>2031</v>
      </c>
      <c r="L20" s="81">
        <v>2032</v>
      </c>
      <c r="M20" s="82">
        <v>2033</v>
      </c>
    </row>
    <row r="21" spans="2:13">
      <c r="B21" s="4" t="s">
        <v>60</v>
      </c>
      <c r="C21" s="72">
        <v>656.65408229259072</v>
      </c>
      <c r="D21" s="87">
        <v>637.41916409531052</v>
      </c>
      <c r="E21" s="72">
        <v>630.98123925099776</v>
      </c>
      <c r="F21" s="87">
        <v>600.51226310169409</v>
      </c>
      <c r="G21" s="72">
        <v>606.16426837542429</v>
      </c>
      <c r="H21" s="87">
        <v>571.05476471895258</v>
      </c>
      <c r="I21" s="72">
        <v>557.8808523694363</v>
      </c>
      <c r="J21" s="87">
        <v>572.47650479312279</v>
      </c>
      <c r="K21" s="72">
        <v>615.75248632227874</v>
      </c>
      <c r="L21" s="87">
        <v>627.2469709714544</v>
      </c>
      <c r="M21" s="72">
        <v>655.22697345596225</v>
      </c>
    </row>
    <row r="22" spans="2:13">
      <c r="B22" s="4" t="s">
        <v>61</v>
      </c>
      <c r="C22" s="88">
        <v>284.29803580821903</v>
      </c>
      <c r="D22" s="87">
        <v>294.706552459016</v>
      </c>
      <c r="E22" s="88">
        <v>290.87899454794501</v>
      </c>
      <c r="F22" s="87">
        <v>286.83657153424701</v>
      </c>
      <c r="G22" s="88">
        <v>272.89729619178098</v>
      </c>
      <c r="H22" s="87">
        <v>265.75248008196701</v>
      </c>
      <c r="I22" s="88">
        <v>333.79018246575299</v>
      </c>
      <c r="J22" s="87">
        <v>330.18642230136999</v>
      </c>
      <c r="K22" s="88">
        <v>330.60816084931503</v>
      </c>
      <c r="L22" s="87">
        <v>328.14712453551903</v>
      </c>
      <c r="M22" s="88">
        <v>330.10159389041098</v>
      </c>
    </row>
    <row r="23" spans="2:13">
      <c r="B23" s="4" t="s">
        <v>62</v>
      </c>
      <c r="C23" s="88">
        <v>122.02443778289</v>
      </c>
      <c r="D23" s="87">
        <v>125.235839366916</v>
      </c>
      <c r="E23" s="88">
        <v>125.002496538405</v>
      </c>
      <c r="F23" s="87">
        <v>129.42490605449899</v>
      </c>
      <c r="G23" s="88">
        <v>122.95326545692301</v>
      </c>
      <c r="H23" s="87">
        <v>120.93871703052901</v>
      </c>
      <c r="I23" s="88">
        <v>114.304492498809</v>
      </c>
      <c r="J23" s="87">
        <v>105.597938057915</v>
      </c>
      <c r="K23" s="88">
        <v>106.23710340756401</v>
      </c>
      <c r="L23" s="87">
        <v>106.714155129641</v>
      </c>
      <c r="M23" s="88">
        <v>107.14582816251099</v>
      </c>
    </row>
    <row r="24" spans="2:13">
      <c r="M24"/>
    </row>
    <row r="25" spans="2:13">
      <c r="C25" s="12"/>
      <c r="D25" s="12"/>
      <c r="E25" s="12"/>
      <c r="F25" s="12"/>
      <c r="G25" s="12"/>
      <c r="H25" s="12"/>
      <c r="I25" s="12"/>
      <c r="J25" s="12"/>
      <c r="K25" s="12"/>
      <c r="L25" s="12"/>
      <c r="M25" s="12"/>
    </row>
    <row r="26" spans="2:13">
      <c r="I26" s="1" t="s">
        <v>6</v>
      </c>
    </row>
    <row r="33" s="1" customFormat="1"/>
    <row r="34" s="1" customFormat="1"/>
    <row r="35" s="1" customFormat="1"/>
    <row r="36" s="1" customFormat="1"/>
    <row r="37" s="1" customFormat="1"/>
    <row r="38" s="1" customFormat="1"/>
    <row r="39" s="1" customFormat="1"/>
    <row r="40" s="1" customFormat="1"/>
    <row r="41" s="1" customFormat="1"/>
    <row r="42" s="1" customFormat="1"/>
    <row r="43" s="1" customFormat="1"/>
  </sheetData>
  <mergeCells count="1">
    <mergeCell ref="A1:AC1"/>
  </mergeCells>
  <hyperlinks>
    <hyperlink ref="A1" location="Contents!A1" display="Figure 6 - Domestic gas demand forecasts by region, Base scenario, 2022 to 2031" xr:uid="{7B29DF1F-F4FE-4A59-87FA-4E88AE31A114}"/>
  </hyperlink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CA239-24BA-439D-ACF6-29316C19D445}">
  <dimension ref="A1:AC31"/>
  <sheetViews>
    <sheetView zoomScaleNormal="100" workbookViewId="0">
      <selection sqref="A1:AC1"/>
    </sheetView>
  </sheetViews>
  <sheetFormatPr defaultColWidth="0" defaultRowHeight="14.25"/>
  <cols>
    <col min="1" max="23" width="9.75" style="1" customWidth="1"/>
    <col min="24" max="28" width="8" style="1" customWidth="1"/>
    <col min="29" max="16384" width="8" style="1" hidden="1"/>
  </cols>
  <sheetData>
    <row r="1" spans="1:29" s="3" customFormat="1" ht="93" customHeight="1">
      <c r="A1" s="177" t="s">
        <v>171</v>
      </c>
      <c r="B1" s="178"/>
      <c r="C1" s="178"/>
      <c r="D1" s="178"/>
      <c r="E1" s="178"/>
      <c r="F1" s="178"/>
      <c r="G1" s="178"/>
      <c r="H1" s="178"/>
      <c r="I1" s="178"/>
      <c r="J1" s="178"/>
      <c r="K1" s="178"/>
      <c r="L1" s="178"/>
      <c r="M1" s="178"/>
      <c r="N1" s="178"/>
      <c r="O1" s="178"/>
      <c r="P1" s="178"/>
      <c r="Q1" s="178"/>
      <c r="R1" s="178"/>
      <c r="S1" s="178"/>
      <c r="T1" s="178"/>
      <c r="U1" s="178"/>
      <c r="V1" s="178"/>
      <c r="W1" s="178"/>
      <c r="X1" s="178"/>
      <c r="Y1" s="178"/>
      <c r="Z1" s="179"/>
      <c r="AA1" s="179"/>
      <c r="AB1" s="179"/>
      <c r="AC1" s="179"/>
    </row>
    <row r="11" spans="1:29">
      <c r="O11" s="52"/>
    </row>
    <row r="22" spans="2:18" s="104" customFormat="1" ht="13.5">
      <c r="B22" s="81" t="s">
        <v>16</v>
      </c>
      <c r="C22" s="82">
        <v>2018</v>
      </c>
      <c r="D22" s="81">
        <v>2019</v>
      </c>
      <c r="E22" s="82">
        <v>2020</v>
      </c>
      <c r="F22" s="81">
        <v>2021</v>
      </c>
      <c r="G22" s="82">
        <v>2022</v>
      </c>
      <c r="H22" s="81">
        <v>2023</v>
      </c>
      <c r="I22" s="82">
        <v>2024</v>
      </c>
      <c r="J22" s="81">
        <v>2025</v>
      </c>
      <c r="K22" s="82">
        <v>2026</v>
      </c>
      <c r="L22" s="81">
        <v>2027</v>
      </c>
      <c r="M22" s="82">
        <v>2028</v>
      </c>
      <c r="N22" s="81">
        <v>2029</v>
      </c>
      <c r="O22" s="82">
        <v>2030</v>
      </c>
      <c r="P22" s="81">
        <v>2031</v>
      </c>
      <c r="Q22" s="82">
        <v>2032</v>
      </c>
      <c r="R22" s="81">
        <v>2033</v>
      </c>
    </row>
    <row r="23" spans="2:18">
      <c r="B23" s="63" t="s">
        <v>63</v>
      </c>
      <c r="C23" s="72">
        <v>176.99236984109601</v>
      </c>
      <c r="D23" s="87">
        <v>171.33590781369861</v>
      </c>
      <c r="E23" s="72">
        <v>177.02718203278692</v>
      </c>
      <c r="F23" s="87">
        <v>147.79799894794522</v>
      </c>
      <c r="G23" s="72">
        <v>195.48107715068494</v>
      </c>
      <c r="H23" s="87">
        <v>208</v>
      </c>
      <c r="I23" s="72"/>
      <c r="J23" s="87"/>
      <c r="K23" s="72"/>
      <c r="L23" s="87"/>
      <c r="M23" s="72"/>
      <c r="N23" s="87"/>
      <c r="O23" s="72"/>
      <c r="P23" s="87"/>
      <c r="Q23" s="72"/>
      <c r="R23" s="87"/>
    </row>
    <row r="24" spans="2:18">
      <c r="B24" s="4" t="s">
        <v>48</v>
      </c>
      <c r="C24" s="88"/>
      <c r="D24" s="87"/>
      <c r="E24" s="88"/>
      <c r="F24" s="87"/>
      <c r="G24" s="88"/>
      <c r="H24" s="87">
        <v>208</v>
      </c>
      <c r="I24" s="88">
        <v>172.64582448087401</v>
      </c>
      <c r="J24" s="87">
        <v>163.18026375342501</v>
      </c>
      <c r="K24" s="88">
        <v>136.85834049315099</v>
      </c>
      <c r="L24" s="87">
        <v>146.33580972602701</v>
      </c>
      <c r="M24" s="88">
        <v>114.948307896175</v>
      </c>
      <c r="N24" s="87">
        <v>108.119275315069</v>
      </c>
      <c r="O24" s="88">
        <v>131.453205123288</v>
      </c>
      <c r="P24" s="87">
        <v>189.62051071232901</v>
      </c>
      <c r="Q24" s="88">
        <v>207.39128349726801</v>
      </c>
      <c r="R24" s="87">
        <v>239.48964043835599</v>
      </c>
    </row>
    <row r="25" spans="2:18">
      <c r="B25" s="4" t="s">
        <v>49</v>
      </c>
      <c r="C25" s="88"/>
      <c r="D25" s="87"/>
      <c r="E25" s="88"/>
      <c r="F25" s="87"/>
      <c r="G25" s="88"/>
      <c r="H25" s="87">
        <v>207.95375663013701</v>
      </c>
      <c r="I25" s="88">
        <v>201.48795983606601</v>
      </c>
      <c r="J25" s="87">
        <v>194.67244978082201</v>
      </c>
      <c r="K25" s="88">
        <v>177.24801136986301</v>
      </c>
      <c r="L25" s="87">
        <v>164.752050465753</v>
      </c>
      <c r="M25" s="88">
        <v>177.33990726776</v>
      </c>
      <c r="N25" s="87">
        <v>177.54712517808201</v>
      </c>
      <c r="O25" s="88">
        <v>191.53444830136999</v>
      </c>
      <c r="P25" s="87">
        <v>277.33195260273999</v>
      </c>
      <c r="Q25" s="88">
        <v>315.00633491803302</v>
      </c>
      <c r="R25" s="87">
        <v>300.89838041095902</v>
      </c>
    </row>
    <row r="26" spans="2:18">
      <c r="B26" s="4" t="s">
        <v>50</v>
      </c>
      <c r="C26" s="88"/>
      <c r="D26" s="87"/>
      <c r="E26" s="88"/>
      <c r="F26" s="87"/>
      <c r="G26" s="88"/>
      <c r="H26" s="87">
        <v>207.95375663013701</v>
      </c>
      <c r="I26" s="88">
        <v>234.631150928962</v>
      </c>
      <c r="J26" s="87">
        <v>271.54062720547898</v>
      </c>
      <c r="K26" s="88">
        <v>171.70926597260299</v>
      </c>
      <c r="L26" s="87">
        <v>201.440661150685</v>
      </c>
      <c r="M26" s="88">
        <v>211.96340606557399</v>
      </c>
      <c r="N26" s="87">
        <v>181.82652975342501</v>
      </c>
      <c r="O26" s="88">
        <v>264.72996791780798</v>
      </c>
      <c r="P26" s="87">
        <v>293.85152399999998</v>
      </c>
      <c r="Q26" s="88">
        <v>265.74217693989101</v>
      </c>
      <c r="R26" s="87">
        <v>256.34334734246602</v>
      </c>
    </row>
    <row r="27" spans="2:18">
      <c r="B27" s="4" t="s">
        <v>51</v>
      </c>
      <c r="C27" s="88"/>
      <c r="D27" s="87"/>
      <c r="E27" s="88"/>
      <c r="F27" s="87"/>
      <c r="G27" s="88">
        <v>190.38868775342499</v>
      </c>
      <c r="H27" s="87">
        <v>100.06502745205501</v>
      </c>
      <c r="I27" s="88">
        <v>93.558093961748597</v>
      </c>
      <c r="J27" s="87">
        <v>98.113136136986299</v>
      </c>
      <c r="K27" s="88">
        <v>97.514042575342501</v>
      </c>
      <c r="L27" s="87">
        <v>98.362299041095895</v>
      </c>
      <c r="M27" s="88">
        <v>107.57615456284201</v>
      </c>
      <c r="N27" s="87">
        <v>120.494147232877</v>
      </c>
      <c r="O27" s="88">
        <v>167.95707898630101</v>
      </c>
      <c r="P27" s="87">
        <v>170.11254293150699</v>
      </c>
      <c r="Q27" s="88">
        <v>171.36058923497299</v>
      </c>
      <c r="R27" s="87"/>
    </row>
    <row r="28" spans="2:18" ht="25.5">
      <c r="B28" s="4" t="s">
        <v>52</v>
      </c>
      <c r="C28" s="88"/>
      <c r="D28" s="87"/>
      <c r="E28" s="88"/>
      <c r="F28" s="87"/>
      <c r="G28" s="88">
        <v>190.38868775342499</v>
      </c>
      <c r="H28" s="87">
        <v>127.150711123288</v>
      </c>
      <c r="I28" s="88">
        <v>105.182167622951</v>
      </c>
      <c r="J28" s="87">
        <v>115.210574410959</v>
      </c>
      <c r="K28" s="88">
        <v>111.55183421917801</v>
      </c>
      <c r="L28" s="87">
        <v>111.287023863014</v>
      </c>
      <c r="M28" s="88">
        <v>131.17881786885201</v>
      </c>
      <c r="N28" s="87">
        <v>165.98572758904101</v>
      </c>
      <c r="O28" s="88">
        <v>292.34221646575298</v>
      </c>
      <c r="P28" s="87">
        <v>298.136810547945</v>
      </c>
      <c r="Q28" s="88">
        <v>303.55189418032802</v>
      </c>
      <c r="R28" s="87"/>
    </row>
    <row r="29" spans="2:18">
      <c r="B29" s="4" t="s">
        <v>53</v>
      </c>
      <c r="C29" s="88"/>
      <c r="D29" s="87"/>
      <c r="E29" s="88"/>
      <c r="F29" s="87"/>
      <c r="G29" s="88">
        <v>190.38868775342499</v>
      </c>
      <c r="H29" s="87">
        <v>170.773732273973</v>
      </c>
      <c r="I29" s="88">
        <v>152.43790683060101</v>
      </c>
      <c r="J29" s="87">
        <v>164.31177871232899</v>
      </c>
      <c r="K29" s="88">
        <v>160.62797235616401</v>
      </c>
      <c r="L29" s="87">
        <v>176.718069561644</v>
      </c>
      <c r="M29" s="88">
        <v>221.23254836065601</v>
      </c>
      <c r="N29" s="87">
        <v>247.57208912328801</v>
      </c>
      <c r="O29" s="88">
        <v>332.14437010958898</v>
      </c>
      <c r="P29" s="87">
        <v>346.19004093150699</v>
      </c>
      <c r="Q29" s="88">
        <v>358.56888775956298</v>
      </c>
      <c r="R29" s="87"/>
    </row>
    <row r="31" spans="2:18">
      <c r="H31" s="64"/>
    </row>
  </sheetData>
  <mergeCells count="1">
    <mergeCell ref="A1:AC1"/>
  </mergeCells>
  <hyperlinks>
    <hyperlink ref="A1" location="Contents!A1" display="Figure 3 - Domestic gas demand – actual data from 2014 to 2019 and forecasts under three growth scenarios from 2022 to 2031" xr:uid="{C3B3BF83-AAB4-4995-B26B-0584D7E28E3F}"/>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2D5B4-0888-4D2C-93D7-010CDE2A2482}">
  <dimension ref="A1:AC34"/>
  <sheetViews>
    <sheetView zoomScaleNormal="100" workbookViewId="0">
      <selection activeCell="A3" sqref="A3"/>
    </sheetView>
  </sheetViews>
  <sheetFormatPr defaultColWidth="9.625" defaultRowHeight="14.25"/>
  <cols>
    <col min="1" max="1" width="9.625" style="1"/>
    <col min="2" max="2" width="10.75" style="1" customWidth="1"/>
    <col min="3" max="16384" width="9.625" style="1"/>
  </cols>
  <sheetData>
    <row r="1" spans="1:29" s="3" customFormat="1" ht="93" customHeight="1">
      <c r="A1" s="177" t="s">
        <v>172</v>
      </c>
      <c r="B1" s="178"/>
      <c r="C1" s="178"/>
      <c r="D1" s="178"/>
      <c r="E1" s="178"/>
      <c r="F1" s="178"/>
      <c r="G1" s="178"/>
      <c r="H1" s="178"/>
      <c r="I1" s="178"/>
      <c r="J1" s="178"/>
      <c r="K1" s="178"/>
      <c r="L1" s="178"/>
      <c r="M1" s="178"/>
      <c r="N1" s="178"/>
      <c r="O1" s="178"/>
      <c r="P1" s="178"/>
      <c r="Q1" s="178"/>
      <c r="R1" s="178"/>
      <c r="S1" s="178"/>
      <c r="T1" s="178"/>
      <c r="U1" s="178"/>
      <c r="V1" s="178"/>
      <c r="W1" s="178"/>
      <c r="X1" s="178"/>
      <c r="Y1" s="178"/>
      <c r="Z1" s="179"/>
      <c r="AA1" s="179"/>
      <c r="AB1" s="179"/>
      <c r="AC1" s="179"/>
    </row>
    <row r="21" spans="2:13" s="104" customFormat="1" ht="13.5">
      <c r="B21" s="81"/>
      <c r="C21" s="82">
        <v>2023</v>
      </c>
      <c r="D21" s="81">
        <v>2024</v>
      </c>
      <c r="E21" s="82">
        <v>2025</v>
      </c>
      <c r="F21" s="81">
        <v>2026</v>
      </c>
      <c r="G21" s="82">
        <v>2027</v>
      </c>
      <c r="H21" s="81">
        <v>2028</v>
      </c>
      <c r="I21" s="82">
        <v>2029</v>
      </c>
      <c r="J21" s="81">
        <v>2030</v>
      </c>
      <c r="K21" s="82">
        <v>2031</v>
      </c>
      <c r="L21" s="81">
        <v>2032</v>
      </c>
      <c r="M21" s="82">
        <v>2033</v>
      </c>
    </row>
    <row r="22" spans="2:13" ht="19.5" customHeight="1">
      <c r="B22" s="162" t="s">
        <v>64</v>
      </c>
      <c r="C22" s="72">
        <v>3480.2789359045114</v>
      </c>
      <c r="D22" s="87">
        <v>3281.5502248160929</v>
      </c>
      <c r="E22" s="72">
        <v>3157.7698686364702</v>
      </c>
      <c r="F22" s="87">
        <v>2943.7997645818114</v>
      </c>
      <c r="G22" s="72">
        <v>2740.9724100848857</v>
      </c>
      <c r="H22" s="87">
        <v>2993.1061421791846</v>
      </c>
      <c r="I22" s="72">
        <v>2841.7655050131243</v>
      </c>
      <c r="J22" s="87">
        <v>2696.4828930197873</v>
      </c>
      <c r="K22" s="72">
        <v>2629.9598950385525</v>
      </c>
      <c r="L22" s="87">
        <v>2486.8266703523909</v>
      </c>
      <c r="M22" s="72">
        <v>2499.0027876362501</v>
      </c>
    </row>
    <row r="23" spans="2:13" ht="15.75" customHeight="1">
      <c r="B23" s="162" t="s">
        <v>65</v>
      </c>
      <c r="C23" s="88">
        <v>3548.3104016406642</v>
      </c>
      <c r="D23" s="87">
        <v>3418.6988369092992</v>
      </c>
      <c r="E23" s="88">
        <v>3263.7037167715198</v>
      </c>
      <c r="F23" s="87">
        <v>3030.0534155972309</v>
      </c>
      <c r="G23" s="88">
        <v>3278.9694950426242</v>
      </c>
      <c r="H23" s="87">
        <v>3166.4001303611117</v>
      </c>
      <c r="I23" s="88">
        <v>2994.6847429116424</v>
      </c>
      <c r="J23" s="87">
        <v>2846.8810203704224</v>
      </c>
      <c r="K23" s="88">
        <v>2790.9143748275574</v>
      </c>
      <c r="L23" s="87">
        <v>2655.1751295211316</v>
      </c>
      <c r="M23" s="88">
        <v>2651.0738299394679</v>
      </c>
    </row>
    <row r="24" spans="2:13">
      <c r="B24" s="162" t="s">
        <v>66</v>
      </c>
      <c r="C24" s="88">
        <v>3615.5879825869479</v>
      </c>
      <c r="D24" s="87">
        <v>3560.9322774031134</v>
      </c>
      <c r="E24" s="88">
        <v>3378.5153967469851</v>
      </c>
      <c r="F24" s="87">
        <v>3544.6234202323558</v>
      </c>
      <c r="G24" s="88">
        <v>3411.3503124461108</v>
      </c>
      <c r="H24" s="87">
        <v>3301.8068455526577</v>
      </c>
      <c r="I24" s="88">
        <v>3076.5552471284764</v>
      </c>
      <c r="J24" s="87">
        <v>2974.1781434445747</v>
      </c>
      <c r="K24" s="88">
        <v>2885.0691346099065</v>
      </c>
      <c r="L24" s="87">
        <v>2716.0901786515851</v>
      </c>
      <c r="M24" s="88">
        <v>2709.807504385461</v>
      </c>
    </row>
    <row r="25" spans="2:13" ht="30.6" customHeight="1">
      <c r="B25" s="86" t="s">
        <v>67</v>
      </c>
      <c r="C25" s="88">
        <v>3425.234589553831</v>
      </c>
      <c r="D25" s="87">
        <v>3439.2126357506108</v>
      </c>
      <c r="E25" s="88">
        <v>3337.9190217648193</v>
      </c>
      <c r="F25" s="87">
        <v>3252.3819440711618</v>
      </c>
      <c r="G25" s="88">
        <v>3180.7785079927598</v>
      </c>
      <c r="H25" s="87">
        <v>3375.8203254009832</v>
      </c>
      <c r="I25" s="88">
        <v>3276.6922471109683</v>
      </c>
      <c r="J25" s="87">
        <v>3186.5106222122249</v>
      </c>
      <c r="K25" s="88">
        <v>3124.1962805439944</v>
      </c>
      <c r="L25" s="87">
        <v>3078.1378540935634</v>
      </c>
      <c r="M25" s="88"/>
    </row>
    <row r="26" spans="2:13" ht="37.5" customHeight="1">
      <c r="B26" s="86" t="s">
        <v>68</v>
      </c>
      <c r="C26" s="88">
        <v>3471.9530084346206</v>
      </c>
      <c r="D26" s="87">
        <v>3487.3432861444812</v>
      </c>
      <c r="E26" s="88">
        <v>3393.470971271528</v>
      </c>
      <c r="F26" s="87">
        <v>3277.335518868138</v>
      </c>
      <c r="G26" s="88">
        <v>3486.3062582741454</v>
      </c>
      <c r="H26" s="87">
        <v>3428.649092342202</v>
      </c>
      <c r="I26" s="88">
        <v>3349.9004370891939</v>
      </c>
      <c r="J26" s="87">
        <v>3303.0686345753584</v>
      </c>
      <c r="K26" s="88">
        <v>3238.3130708136605</v>
      </c>
      <c r="L26" s="87">
        <v>3190.1262823601492</v>
      </c>
      <c r="M26" s="88"/>
    </row>
    <row r="27" spans="2:13" ht="37.5" customHeight="1">
      <c r="B27" s="86" t="s">
        <v>69</v>
      </c>
      <c r="C27" s="88">
        <v>3557.0875997511866</v>
      </c>
      <c r="D27" s="87">
        <v>3579.8065112164677</v>
      </c>
      <c r="E27" s="88">
        <v>3490.3197416246812</v>
      </c>
      <c r="F27" s="87">
        <v>3693.4324343974909</v>
      </c>
      <c r="G27" s="88">
        <v>3658.8711085520026</v>
      </c>
      <c r="H27" s="87">
        <v>3633.5356954164054</v>
      </c>
      <c r="I27" s="88">
        <v>3544.1192677876802</v>
      </c>
      <c r="J27" s="87">
        <v>3474.6405237745498</v>
      </c>
      <c r="K27" s="88">
        <v>3391.4914967334876</v>
      </c>
      <c r="L27" s="87">
        <v>3344.6863700600734</v>
      </c>
      <c r="M27" s="88"/>
    </row>
    <row r="28" spans="2:13" ht="37.5" customHeight="1">
      <c r="B28" s="86" t="s">
        <v>70</v>
      </c>
      <c r="C28" s="88">
        <v>388.96978064370438</v>
      </c>
      <c r="D28" s="87">
        <v>413.38406700445921</v>
      </c>
      <c r="E28" s="88">
        <v>422.03747943851977</v>
      </c>
      <c r="F28" s="87">
        <v>418.76352837743138</v>
      </c>
      <c r="G28" s="88">
        <v>410.15051989654421</v>
      </c>
      <c r="H28" s="87">
        <v>455.82313627035148</v>
      </c>
      <c r="I28" s="88">
        <v>454.05815290276206</v>
      </c>
      <c r="J28" s="87">
        <v>451.36521514126224</v>
      </c>
      <c r="K28" s="88">
        <v>478.10453074039737</v>
      </c>
      <c r="L28" s="87">
        <v>488.96984264113127</v>
      </c>
      <c r="M28" s="88">
        <v>484.86854305946758</v>
      </c>
    </row>
    <row r="29" spans="2:13" ht="37.5" customHeight="1">
      <c r="B29" s="86" t="s">
        <v>71</v>
      </c>
      <c r="C29" s="88">
        <v>234.02523118496001</v>
      </c>
      <c r="D29" s="87">
        <v>222.61590888184</v>
      </c>
      <c r="E29" s="88">
        <v>210.493795358</v>
      </c>
      <c r="F29" s="87">
        <v>193.42888053479999</v>
      </c>
      <c r="G29" s="88">
        <v>212.50510927008</v>
      </c>
      <c r="H29" s="87">
        <v>200.78348104376002</v>
      </c>
      <c r="I29" s="88">
        <v>188.19456222288002</v>
      </c>
      <c r="J29" s="87">
        <v>177.44561520216001</v>
      </c>
      <c r="K29" s="88">
        <v>171.31924771016003</v>
      </c>
      <c r="L29" s="87">
        <v>160.45965088</v>
      </c>
      <c r="M29" s="88">
        <v>160.45965088</v>
      </c>
    </row>
    <row r="30" spans="2:13" ht="37.5" customHeight="1">
      <c r="B30" s="86" t="s">
        <v>72</v>
      </c>
      <c r="C30" s="88">
        <v>2925.3153898119999</v>
      </c>
      <c r="D30" s="87">
        <v>2782.6988610230001</v>
      </c>
      <c r="E30" s="88">
        <v>2631.1724419749999</v>
      </c>
      <c r="F30" s="87">
        <v>2417.8610066849997</v>
      </c>
      <c r="G30" s="88">
        <v>2656.3138658759999</v>
      </c>
      <c r="H30" s="87">
        <v>2509.793513047</v>
      </c>
      <c r="I30" s="88">
        <v>2352.4320277860002</v>
      </c>
      <c r="J30" s="87">
        <v>2218.0701900270001</v>
      </c>
      <c r="K30" s="88">
        <v>2141.4905963770002</v>
      </c>
      <c r="L30" s="87">
        <v>2005.7456360000001</v>
      </c>
      <c r="M30" s="88">
        <v>2005.7456360000001</v>
      </c>
    </row>
    <row r="32" spans="2:13">
      <c r="C32" s="53"/>
      <c r="D32" s="53"/>
      <c r="E32" s="53"/>
      <c r="F32" s="53"/>
      <c r="G32" s="53"/>
      <c r="H32" s="53"/>
      <c r="I32" s="53"/>
      <c r="J32" s="53"/>
      <c r="K32" s="53"/>
      <c r="L32" s="53"/>
      <c r="M32" s="53"/>
    </row>
    <row r="33" spans="3:13">
      <c r="C33" s="53"/>
      <c r="D33" s="53"/>
      <c r="E33" s="53"/>
      <c r="F33" s="53"/>
      <c r="G33" s="53"/>
      <c r="H33" s="53"/>
      <c r="I33" s="53"/>
      <c r="J33" s="53"/>
      <c r="K33" s="53"/>
      <c r="L33" s="53"/>
      <c r="M33" s="53"/>
    </row>
    <row r="34" spans="3:13">
      <c r="C34" s="53"/>
      <c r="D34" s="53"/>
      <c r="E34" s="53"/>
      <c r="F34" s="53"/>
      <c r="G34" s="53"/>
      <c r="H34" s="53"/>
      <c r="I34" s="53"/>
      <c r="J34" s="53"/>
      <c r="K34" s="53"/>
      <c r="L34" s="53"/>
      <c r="M34" s="53"/>
    </row>
  </sheetData>
  <mergeCells count="1">
    <mergeCell ref="A1:AC1"/>
  </mergeCells>
  <hyperlinks>
    <hyperlink ref="A1" location="Contents!A1" display="Figure 7 - Total gas demand forecasts under the Low, Base, and High scenarios, 2022 to 2031" xr:uid="{061F70C8-533D-46EB-BCAD-F27F18BC4DB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D2D75-0C54-45AD-A44C-B425A29C5BF9}">
  <dimension ref="A1:AU23"/>
  <sheetViews>
    <sheetView zoomScaleNormal="100" workbookViewId="0">
      <selection activeCell="J34" sqref="J34"/>
    </sheetView>
  </sheetViews>
  <sheetFormatPr defaultColWidth="0" defaultRowHeight="14.25"/>
  <cols>
    <col min="1" max="1" width="9.125" style="1" customWidth="1"/>
    <col min="2" max="2" width="11.125" style="1" customWidth="1"/>
    <col min="3" max="9" width="9.125" style="1" customWidth="1"/>
    <col min="10" max="10" width="9.25" style="1" customWidth="1"/>
    <col min="11" max="14" width="9.125" style="1" customWidth="1"/>
    <col min="15" max="36" width="9" style="1" customWidth="1"/>
    <col min="37" max="47" width="0" style="1" hidden="1" customWidth="1"/>
    <col min="48" max="16384" width="8" style="1" hidden="1"/>
  </cols>
  <sheetData>
    <row r="1" spans="1:29" s="3" customFormat="1" ht="93" customHeight="1">
      <c r="A1" s="177" t="s">
        <v>164</v>
      </c>
      <c r="B1" s="178"/>
      <c r="C1" s="178"/>
      <c r="D1" s="178"/>
      <c r="E1" s="178"/>
      <c r="F1" s="178"/>
      <c r="G1" s="178"/>
      <c r="H1" s="178"/>
      <c r="I1" s="178"/>
      <c r="J1" s="178"/>
      <c r="K1" s="178"/>
      <c r="L1" s="178"/>
      <c r="M1" s="178"/>
      <c r="N1" s="178"/>
      <c r="O1" s="178"/>
      <c r="P1" s="178"/>
      <c r="Q1" s="178"/>
      <c r="R1" s="178"/>
      <c r="S1" s="178"/>
      <c r="T1" s="178"/>
      <c r="U1" s="178"/>
      <c r="V1" s="178"/>
      <c r="W1" s="178"/>
      <c r="X1" s="178"/>
      <c r="Y1" s="178"/>
      <c r="Z1" s="179"/>
      <c r="AA1" s="179"/>
      <c r="AB1" s="179"/>
      <c r="AC1" s="179"/>
    </row>
    <row r="20" spans="2:35" s="104" customFormat="1" ht="13.5">
      <c r="B20" s="81"/>
      <c r="C20" s="82">
        <v>2023</v>
      </c>
      <c r="D20" s="81">
        <v>2024</v>
      </c>
      <c r="E20" s="82">
        <v>2025</v>
      </c>
      <c r="F20" s="81">
        <v>2026</v>
      </c>
      <c r="G20" s="82">
        <v>2027</v>
      </c>
      <c r="H20" s="81">
        <v>2028</v>
      </c>
      <c r="I20" s="82">
        <v>2029</v>
      </c>
      <c r="J20" s="81">
        <v>2030</v>
      </c>
      <c r="K20" s="82">
        <v>2031</v>
      </c>
      <c r="L20" s="81">
        <v>2032</v>
      </c>
      <c r="M20" s="82">
        <v>2033</v>
      </c>
    </row>
    <row r="21" spans="2:35" ht="25.5" customHeight="1">
      <c r="B21" s="4" t="s">
        <v>73</v>
      </c>
      <c r="C21" s="77">
        <v>1098.89341816859</v>
      </c>
      <c r="D21" s="78">
        <v>1102.6151164498499</v>
      </c>
      <c r="E21" s="77">
        <v>1123.09487193823</v>
      </c>
      <c r="F21" s="78">
        <v>1117.1694343773199</v>
      </c>
      <c r="G21" s="77">
        <v>1106.80854529351</v>
      </c>
      <c r="H21" s="78">
        <v>1115.451500459</v>
      </c>
      <c r="I21" s="77">
        <v>1171.46813350403</v>
      </c>
      <c r="J21" s="78">
        <v>1290.23477017501</v>
      </c>
      <c r="K21" s="77">
        <v>1283.54649046688</v>
      </c>
      <c r="L21" s="78">
        <v>1277.7153616913199</v>
      </c>
      <c r="M21" s="77"/>
      <c r="AH21" s="12"/>
      <c r="AI21" s="12"/>
    </row>
    <row r="22" spans="2:35" ht="25.5" customHeight="1">
      <c r="B22" s="4" t="s">
        <v>74</v>
      </c>
      <c r="C22" s="77">
        <v>1065.67063190056</v>
      </c>
      <c r="D22" s="78">
        <v>1132.5590876834499</v>
      </c>
      <c r="E22" s="77">
        <v>1153.1078673183599</v>
      </c>
      <c r="F22" s="78">
        <v>1147.29733802036</v>
      </c>
      <c r="G22" s="77">
        <v>1123.70005451108</v>
      </c>
      <c r="H22" s="78">
        <v>1248.83051032973</v>
      </c>
      <c r="I22" s="77">
        <v>1240.59604618241</v>
      </c>
      <c r="J22" s="78">
        <v>1236.61702778428</v>
      </c>
      <c r="K22" s="77">
        <v>1309.8754266860201</v>
      </c>
      <c r="L22" s="78">
        <v>1339.64340449625</v>
      </c>
      <c r="M22" s="77">
        <v>1324.77744005319</v>
      </c>
      <c r="AH22" s="12"/>
      <c r="AI22" s="12"/>
    </row>
    <row r="23" spans="2:35" ht="16.149999999999999" customHeight="1">
      <c r="B23" s="4" t="s">
        <v>37</v>
      </c>
      <c r="C23" s="77">
        <v>-33.222786268029949</v>
      </c>
      <c r="D23" s="78">
        <v>29.943971233599996</v>
      </c>
      <c r="E23" s="77">
        <v>30.012995380129951</v>
      </c>
      <c r="F23" s="78">
        <v>30.127903643040099</v>
      </c>
      <c r="G23" s="77">
        <v>16.891509217570047</v>
      </c>
      <c r="H23" s="78">
        <v>133.37900987072999</v>
      </c>
      <c r="I23" s="77">
        <v>69.127912678379971</v>
      </c>
      <c r="J23" s="78">
        <v>-53.617742390729973</v>
      </c>
      <c r="K23" s="77">
        <v>26.328936219140132</v>
      </c>
      <c r="L23" s="78">
        <v>61.928042804930101</v>
      </c>
      <c r="M23" s="77"/>
      <c r="AH23" s="12"/>
      <c r="AI23" s="12"/>
    </row>
  </sheetData>
  <mergeCells count="1">
    <mergeCell ref="A1:AC1"/>
  </mergeCells>
  <hyperlinks>
    <hyperlink ref="A1" location="Contents!A1" display="Figure 8 - Comparison of 2020 and 2021 WA domestic gas demand forecasts, Base scenario, 2022 to 2031" xr:uid="{305E708C-AEB8-482E-8F10-1805D778ADDB}"/>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1EFE5-149E-4E64-A364-43B3DF46CEEC}">
  <dimension ref="A1:AC61"/>
  <sheetViews>
    <sheetView zoomScaleNormal="100" workbookViewId="0">
      <selection activeCell="P22" sqref="P22"/>
    </sheetView>
  </sheetViews>
  <sheetFormatPr defaultColWidth="0" defaultRowHeight="14.1" customHeight="1"/>
  <cols>
    <col min="1" max="9" width="10.125" style="1" customWidth="1"/>
    <col min="10" max="10" width="10.25" style="1" customWidth="1"/>
    <col min="11" max="16" width="9" style="1" customWidth="1"/>
    <col min="17" max="26" width="8" style="1" customWidth="1"/>
    <col min="27" max="16384" width="8" style="1" hidden="1"/>
  </cols>
  <sheetData>
    <row r="1" spans="1:29" s="3" customFormat="1" ht="93" customHeight="1">
      <c r="A1" s="177" t="s">
        <v>75</v>
      </c>
      <c r="B1" s="178"/>
      <c r="C1" s="178"/>
      <c r="D1" s="178"/>
      <c r="E1" s="178"/>
      <c r="F1" s="178"/>
      <c r="G1" s="178"/>
      <c r="H1" s="178"/>
      <c r="I1" s="178"/>
      <c r="J1" s="178"/>
      <c r="K1" s="178"/>
      <c r="L1" s="178"/>
      <c r="M1" s="178"/>
      <c r="N1" s="178"/>
      <c r="O1" s="178"/>
      <c r="P1" s="178"/>
      <c r="Q1" s="178"/>
      <c r="R1" s="178"/>
      <c r="S1" s="178"/>
      <c r="T1" s="178"/>
      <c r="U1" s="178"/>
      <c r="V1" s="178"/>
      <c r="W1" s="178"/>
      <c r="X1" s="178"/>
      <c r="Y1" s="178"/>
      <c r="Z1" s="179"/>
      <c r="AA1" s="179"/>
      <c r="AB1" s="179"/>
      <c r="AC1" s="179"/>
    </row>
    <row r="2" spans="1:29" ht="14.25"/>
    <row r="19" spans="2:8" ht="14.1" customHeight="1">
      <c r="B19" s="67"/>
    </row>
    <row r="20" spans="2:8" ht="14.1" customHeight="1">
      <c r="B20" s="67" t="s">
        <v>153</v>
      </c>
    </row>
    <row r="21" spans="2:8" ht="14.1" customHeight="1">
      <c r="B21" s="67"/>
    </row>
    <row r="22" spans="2:8" ht="14.1" customHeight="1">
      <c r="B22" s="93"/>
    </row>
    <row r="23" spans="2:8" s="104" customFormat="1" ht="25.15" customHeight="1">
      <c r="B23" s="81"/>
      <c r="C23" s="82" t="s">
        <v>76</v>
      </c>
      <c r="D23" s="81" t="s">
        <v>77</v>
      </c>
      <c r="E23" s="82" t="s">
        <v>78</v>
      </c>
      <c r="F23" s="81" t="s">
        <v>79</v>
      </c>
      <c r="G23" s="82" t="s">
        <v>80</v>
      </c>
      <c r="H23" s="81" t="s">
        <v>81</v>
      </c>
    </row>
    <row r="24" spans="2:8" ht="14.1" customHeight="1">
      <c r="B24" s="4">
        <v>1990</v>
      </c>
      <c r="C24" s="6">
        <v>5</v>
      </c>
      <c r="D24" s="5">
        <v>5</v>
      </c>
      <c r="E24" s="6">
        <v>55</v>
      </c>
      <c r="F24" s="5">
        <v>7</v>
      </c>
      <c r="G24" s="6">
        <v>15</v>
      </c>
      <c r="H24" s="5" t="s">
        <v>82</v>
      </c>
    </row>
    <row r="25" spans="2:8" ht="14.1" customHeight="1">
      <c r="B25" s="4">
        <v>1991</v>
      </c>
      <c r="C25" s="6">
        <v>7</v>
      </c>
      <c r="D25" s="5">
        <v>14</v>
      </c>
      <c r="E25" s="6">
        <v>45</v>
      </c>
      <c r="F25" s="5">
        <v>2</v>
      </c>
      <c r="G25" s="6">
        <v>8</v>
      </c>
      <c r="H25" s="5" t="s">
        <v>82</v>
      </c>
    </row>
    <row r="26" spans="2:8" ht="14.1" customHeight="1">
      <c r="B26" s="4">
        <v>1992</v>
      </c>
      <c r="C26" s="6">
        <v>10</v>
      </c>
      <c r="D26" s="5">
        <v>3</v>
      </c>
      <c r="E26" s="6">
        <v>34</v>
      </c>
      <c r="F26" s="5">
        <v>1</v>
      </c>
      <c r="G26" s="6">
        <v>7</v>
      </c>
      <c r="H26" s="5" t="s">
        <v>82</v>
      </c>
    </row>
    <row r="27" spans="2:8" ht="14.1" customHeight="1">
      <c r="B27" s="4">
        <v>1993</v>
      </c>
      <c r="C27" s="6">
        <v>7</v>
      </c>
      <c r="D27" s="5">
        <v>5</v>
      </c>
      <c r="E27" s="6">
        <v>51</v>
      </c>
      <c r="F27" s="5">
        <v>3</v>
      </c>
      <c r="G27" s="6">
        <v>10</v>
      </c>
      <c r="H27" s="5" t="s">
        <v>82</v>
      </c>
    </row>
    <row r="28" spans="2:8" ht="14.1" customHeight="1">
      <c r="B28" s="4">
        <v>1994</v>
      </c>
      <c r="C28" s="6">
        <v>24</v>
      </c>
      <c r="D28" s="5">
        <v>3</v>
      </c>
      <c r="E28" s="6">
        <v>48</v>
      </c>
      <c r="F28" s="5">
        <v>8</v>
      </c>
      <c r="G28" s="6">
        <v>6</v>
      </c>
      <c r="H28" s="5" t="s">
        <v>82</v>
      </c>
    </row>
    <row r="29" spans="2:8" ht="14.1" customHeight="1">
      <c r="B29" s="4">
        <v>1995</v>
      </c>
      <c r="C29" s="6">
        <v>19</v>
      </c>
      <c r="D29" s="5">
        <v>2</v>
      </c>
      <c r="E29" s="6">
        <v>60</v>
      </c>
      <c r="F29" s="5">
        <v>1</v>
      </c>
      <c r="G29" s="6">
        <v>10</v>
      </c>
      <c r="H29" s="5" t="s">
        <v>82</v>
      </c>
    </row>
    <row r="30" spans="2:8" ht="14.1" customHeight="1">
      <c r="B30" s="4">
        <v>1996</v>
      </c>
      <c r="C30" s="6">
        <v>25</v>
      </c>
      <c r="D30" s="5">
        <v>1</v>
      </c>
      <c r="E30" s="6">
        <v>74</v>
      </c>
      <c r="F30" s="5">
        <v>1</v>
      </c>
      <c r="G30" s="6">
        <v>3</v>
      </c>
      <c r="H30" s="5" t="s">
        <v>82</v>
      </c>
    </row>
    <row r="31" spans="2:8" ht="14.1" customHeight="1">
      <c r="B31" s="4">
        <v>1997</v>
      </c>
      <c r="C31" s="6">
        <v>29</v>
      </c>
      <c r="D31" s="5">
        <v>6</v>
      </c>
      <c r="E31" s="6">
        <v>68</v>
      </c>
      <c r="F31" s="5">
        <v>4</v>
      </c>
      <c r="G31" s="6">
        <v>4</v>
      </c>
      <c r="H31" s="5" t="s">
        <v>82</v>
      </c>
    </row>
    <row r="32" spans="2:8" ht="14.1" customHeight="1">
      <c r="B32" s="4">
        <v>1998</v>
      </c>
      <c r="C32" s="6">
        <v>33</v>
      </c>
      <c r="D32" s="5">
        <v>13</v>
      </c>
      <c r="E32" s="6">
        <v>54</v>
      </c>
      <c r="F32" s="5">
        <v>5</v>
      </c>
      <c r="G32" s="6">
        <v>8</v>
      </c>
      <c r="H32" s="5" t="s">
        <v>82</v>
      </c>
    </row>
    <row r="33" spans="2:8" ht="14.1" customHeight="1">
      <c r="B33" s="4">
        <v>1999</v>
      </c>
      <c r="C33" s="6">
        <v>10</v>
      </c>
      <c r="D33" s="5">
        <v>3</v>
      </c>
      <c r="E33" s="6">
        <v>58</v>
      </c>
      <c r="F33" s="5">
        <v>0</v>
      </c>
      <c r="G33" s="6">
        <v>8</v>
      </c>
      <c r="H33" s="5" t="s">
        <v>82</v>
      </c>
    </row>
    <row r="34" spans="2:8" ht="14.1" customHeight="1">
      <c r="B34" s="4">
        <v>2000</v>
      </c>
      <c r="C34" s="6">
        <v>16</v>
      </c>
      <c r="D34" s="5">
        <v>17</v>
      </c>
      <c r="E34" s="6">
        <v>70</v>
      </c>
      <c r="F34" s="5">
        <v>1</v>
      </c>
      <c r="G34" s="6">
        <v>2</v>
      </c>
      <c r="H34" s="5" t="s">
        <v>82</v>
      </c>
    </row>
    <row r="35" spans="2:8" ht="14.1" customHeight="1">
      <c r="B35" s="4">
        <v>2001</v>
      </c>
      <c r="C35" s="6">
        <v>16</v>
      </c>
      <c r="D35" s="5">
        <v>5</v>
      </c>
      <c r="E35" s="6">
        <v>57</v>
      </c>
      <c r="F35" s="5">
        <v>8</v>
      </c>
      <c r="G35" s="6">
        <v>8</v>
      </c>
      <c r="H35" s="5" t="s">
        <v>82</v>
      </c>
    </row>
    <row r="36" spans="2:8" ht="14.1" customHeight="1">
      <c r="B36" s="4">
        <v>2002</v>
      </c>
      <c r="C36" s="6">
        <v>34</v>
      </c>
      <c r="D36" s="5">
        <v>2</v>
      </c>
      <c r="E36" s="6">
        <v>47</v>
      </c>
      <c r="F36" s="5">
        <v>0</v>
      </c>
      <c r="G36" s="6">
        <v>12</v>
      </c>
      <c r="H36" s="5" t="s">
        <v>82</v>
      </c>
    </row>
    <row r="37" spans="2:8" ht="14.1" customHeight="1">
      <c r="B37" s="4">
        <v>2003</v>
      </c>
      <c r="C37" s="6">
        <v>36</v>
      </c>
      <c r="D37" s="5">
        <v>6</v>
      </c>
      <c r="E37" s="6">
        <v>59</v>
      </c>
      <c r="F37" s="5">
        <v>0</v>
      </c>
      <c r="G37" s="6">
        <v>18</v>
      </c>
      <c r="H37" s="5" t="s">
        <v>82</v>
      </c>
    </row>
    <row r="38" spans="2:8" ht="14.1" customHeight="1">
      <c r="B38" s="4">
        <v>2004</v>
      </c>
      <c r="C38" s="6">
        <v>28</v>
      </c>
      <c r="D38" s="5">
        <v>4</v>
      </c>
      <c r="E38" s="6">
        <v>71</v>
      </c>
      <c r="F38" s="5">
        <v>0</v>
      </c>
      <c r="G38" s="6">
        <v>18</v>
      </c>
      <c r="H38" s="5" t="s">
        <v>82</v>
      </c>
    </row>
    <row r="39" spans="2:8" ht="14.1" customHeight="1">
      <c r="B39" s="4">
        <v>2005</v>
      </c>
      <c r="C39" s="6">
        <v>10</v>
      </c>
      <c r="D39" s="5">
        <v>9</v>
      </c>
      <c r="E39" s="6">
        <v>51</v>
      </c>
      <c r="F39" s="5">
        <v>0</v>
      </c>
      <c r="G39" s="6">
        <v>29</v>
      </c>
      <c r="H39" s="5" t="s">
        <v>82</v>
      </c>
    </row>
    <row r="40" spans="2:8" ht="14.1" customHeight="1">
      <c r="B40" s="4">
        <v>2006</v>
      </c>
      <c r="C40" s="6">
        <v>8</v>
      </c>
      <c r="D40" s="5">
        <v>9</v>
      </c>
      <c r="E40" s="6">
        <v>68</v>
      </c>
      <c r="F40" s="5">
        <v>2</v>
      </c>
      <c r="G40" s="6">
        <v>17</v>
      </c>
      <c r="H40" s="5" t="s">
        <v>82</v>
      </c>
    </row>
    <row r="41" spans="2:8" ht="14.1" customHeight="1">
      <c r="B41" s="4">
        <v>2007</v>
      </c>
      <c r="C41" s="6">
        <v>8</v>
      </c>
      <c r="D41" s="5">
        <v>27</v>
      </c>
      <c r="E41" s="6">
        <v>108</v>
      </c>
      <c r="F41" s="5">
        <v>3</v>
      </c>
      <c r="G41" s="6">
        <v>12</v>
      </c>
      <c r="H41" s="5" t="s">
        <v>82</v>
      </c>
    </row>
    <row r="42" spans="2:8" ht="14.1" customHeight="1">
      <c r="B42" s="4">
        <v>2008</v>
      </c>
      <c r="C42" s="6">
        <v>15</v>
      </c>
      <c r="D42" s="5">
        <v>22</v>
      </c>
      <c r="E42" s="6">
        <v>143</v>
      </c>
      <c r="F42" s="5">
        <v>4</v>
      </c>
      <c r="G42" s="6">
        <v>10</v>
      </c>
      <c r="H42" s="5" t="s">
        <v>82</v>
      </c>
    </row>
    <row r="43" spans="2:8" ht="14.1" customHeight="1">
      <c r="B43" s="4">
        <v>2009</v>
      </c>
      <c r="C43" s="6">
        <v>42</v>
      </c>
      <c r="D43" s="5">
        <v>19</v>
      </c>
      <c r="E43" s="6">
        <v>109</v>
      </c>
      <c r="F43" s="5">
        <v>0</v>
      </c>
      <c r="G43" s="6">
        <v>10</v>
      </c>
      <c r="H43" s="5" t="s">
        <v>82</v>
      </c>
    </row>
    <row r="44" spans="2:8" ht="14.1" customHeight="1">
      <c r="B44" s="4">
        <v>2010</v>
      </c>
      <c r="C44" s="6">
        <v>0</v>
      </c>
      <c r="D44" s="5">
        <v>5</v>
      </c>
      <c r="E44" s="6">
        <v>76</v>
      </c>
      <c r="F44" s="5">
        <v>5</v>
      </c>
      <c r="G44" s="6">
        <v>3</v>
      </c>
      <c r="H44" s="5" t="s">
        <v>82</v>
      </c>
    </row>
    <row r="45" spans="2:8" ht="14.1" customHeight="1">
      <c r="B45" s="4">
        <v>2011</v>
      </c>
      <c r="C45" s="6">
        <v>6</v>
      </c>
      <c r="D45" s="5">
        <v>6</v>
      </c>
      <c r="E45" s="6">
        <v>81</v>
      </c>
      <c r="F45" s="5">
        <v>8</v>
      </c>
      <c r="G45" s="6">
        <v>7</v>
      </c>
      <c r="H45" s="5" t="s">
        <v>82</v>
      </c>
    </row>
    <row r="46" spans="2:8" ht="14.1" customHeight="1">
      <c r="B46" s="4">
        <v>2012</v>
      </c>
      <c r="C46" s="6">
        <v>2</v>
      </c>
      <c r="D46" s="5">
        <v>10</v>
      </c>
      <c r="E46" s="6">
        <v>47</v>
      </c>
      <c r="F46" s="5">
        <v>13</v>
      </c>
      <c r="G46" s="6">
        <v>1</v>
      </c>
      <c r="H46" s="5" t="s">
        <v>82</v>
      </c>
    </row>
    <row r="47" spans="2:8" ht="14.1" customHeight="1">
      <c r="B47" s="4">
        <v>2013</v>
      </c>
      <c r="C47" s="6">
        <v>2</v>
      </c>
      <c r="D47" s="5">
        <v>21</v>
      </c>
      <c r="E47" s="6">
        <v>34</v>
      </c>
      <c r="F47" s="5">
        <v>3</v>
      </c>
      <c r="G47" s="6">
        <v>0</v>
      </c>
      <c r="H47" s="5" t="s">
        <v>82</v>
      </c>
    </row>
    <row r="48" spans="2:8" ht="14.1" customHeight="1">
      <c r="B48" s="4">
        <v>2014</v>
      </c>
      <c r="C48" s="6">
        <v>6</v>
      </c>
      <c r="D48" s="5">
        <v>7</v>
      </c>
      <c r="E48" s="6">
        <v>42</v>
      </c>
      <c r="F48" s="5">
        <v>6</v>
      </c>
      <c r="G48" s="6">
        <v>0</v>
      </c>
      <c r="H48" s="5" t="s">
        <v>82</v>
      </c>
    </row>
    <row r="49" spans="1:9" ht="14.1" customHeight="1">
      <c r="B49" s="4">
        <v>2015</v>
      </c>
      <c r="C49" s="6">
        <v>3</v>
      </c>
      <c r="D49" s="5">
        <v>20</v>
      </c>
      <c r="E49" s="6">
        <v>24</v>
      </c>
      <c r="F49" s="5">
        <v>1</v>
      </c>
      <c r="G49" s="6">
        <v>3</v>
      </c>
      <c r="H49" s="5" t="s">
        <v>82</v>
      </c>
    </row>
    <row r="50" spans="1:9" ht="14.1" customHeight="1">
      <c r="B50" s="4">
        <v>2016</v>
      </c>
      <c r="C50" s="6">
        <v>0</v>
      </c>
      <c r="D50" s="5">
        <v>7</v>
      </c>
      <c r="E50" s="6">
        <v>26</v>
      </c>
      <c r="F50" s="5">
        <v>2</v>
      </c>
      <c r="G50" s="6">
        <v>0</v>
      </c>
      <c r="H50" s="5" t="s">
        <v>82</v>
      </c>
    </row>
    <row r="51" spans="1:9" ht="14.1" customHeight="1">
      <c r="B51" s="4">
        <v>2017</v>
      </c>
      <c r="C51" s="6">
        <v>3</v>
      </c>
      <c r="D51" s="5">
        <v>2</v>
      </c>
      <c r="E51" s="6">
        <v>4</v>
      </c>
      <c r="F51" s="5">
        <v>0</v>
      </c>
      <c r="G51" s="6">
        <v>0</v>
      </c>
      <c r="H51" s="5" t="s">
        <v>82</v>
      </c>
    </row>
    <row r="52" spans="1:9" ht="14.1" customHeight="1">
      <c r="B52" s="4">
        <v>2018</v>
      </c>
      <c r="C52" s="6">
        <v>0</v>
      </c>
      <c r="D52" s="5">
        <v>3</v>
      </c>
      <c r="E52" s="6">
        <v>26</v>
      </c>
      <c r="F52" s="5">
        <v>2</v>
      </c>
      <c r="G52" s="6">
        <v>0</v>
      </c>
      <c r="H52" s="5">
        <v>2</v>
      </c>
    </row>
    <row r="53" spans="1:9" ht="14.1" customHeight="1">
      <c r="B53" s="4">
        <v>2019</v>
      </c>
      <c r="C53" s="6" t="s">
        <v>82</v>
      </c>
      <c r="D53" s="5">
        <v>1</v>
      </c>
      <c r="E53" s="6">
        <v>26</v>
      </c>
      <c r="F53" s="5">
        <v>6</v>
      </c>
      <c r="G53" s="6">
        <v>2</v>
      </c>
      <c r="H53" s="5">
        <v>3</v>
      </c>
    </row>
    <row r="54" spans="1:9" ht="14.1" customHeight="1">
      <c r="B54" s="4">
        <v>2020</v>
      </c>
      <c r="C54" s="6" t="s">
        <v>82</v>
      </c>
      <c r="D54" s="5">
        <v>1</v>
      </c>
      <c r="E54" s="6">
        <v>9</v>
      </c>
      <c r="F54" s="5"/>
      <c r="G54" s="6">
        <v>1</v>
      </c>
      <c r="H54" s="5" t="s">
        <v>82</v>
      </c>
    </row>
    <row r="55" spans="1:9" ht="14.1" customHeight="1">
      <c r="B55" s="4">
        <v>2021</v>
      </c>
      <c r="C55" s="6">
        <v>0</v>
      </c>
      <c r="D55" s="5">
        <v>4</v>
      </c>
      <c r="E55" s="6">
        <v>10</v>
      </c>
      <c r="F55" s="5">
        <v>2</v>
      </c>
      <c r="G55" s="6">
        <v>4</v>
      </c>
      <c r="H55" s="5">
        <v>0</v>
      </c>
      <c r="I55" s="12"/>
    </row>
    <row r="56" spans="1:9" ht="14.1" customHeight="1">
      <c r="B56" s="4">
        <v>2022</v>
      </c>
      <c r="C56" s="6">
        <v>1</v>
      </c>
      <c r="D56" s="5">
        <v>4</v>
      </c>
      <c r="E56" s="6">
        <v>8</v>
      </c>
      <c r="F56" s="5">
        <v>0</v>
      </c>
      <c r="G56" s="6">
        <v>10</v>
      </c>
      <c r="H56" s="5">
        <v>2</v>
      </c>
      <c r="I56" s="12"/>
    </row>
    <row r="57" spans="1:9" ht="14.1" customHeight="1">
      <c r="B57" s="4" t="s">
        <v>83</v>
      </c>
      <c r="C57" s="6">
        <v>0</v>
      </c>
      <c r="D57" s="5">
        <v>4</v>
      </c>
      <c r="E57" s="6">
        <v>5</v>
      </c>
      <c r="F57" s="5">
        <v>0</v>
      </c>
      <c r="G57" s="6">
        <v>9</v>
      </c>
      <c r="H57" s="5">
        <v>0</v>
      </c>
      <c r="I57" s="12"/>
    </row>
    <row r="58" spans="1:9" ht="14.1" customHeight="1">
      <c r="B58" s="4" t="s">
        <v>46</v>
      </c>
      <c r="C58" s="6">
        <f>SUM(C24:C57)</f>
        <v>405</v>
      </c>
      <c r="D58" s="5">
        <f>SUM(D24:D57)</f>
        <v>270</v>
      </c>
      <c r="E58" s="6">
        <f>SUM(E24:E57)</f>
        <v>1748</v>
      </c>
      <c r="F58" s="5">
        <f t="shared" ref="F58:H58" si="0">SUM(F24:F57)</f>
        <v>98</v>
      </c>
      <c r="G58" s="6">
        <f t="shared" si="0"/>
        <v>255</v>
      </c>
      <c r="H58" s="5">
        <f t="shared" si="0"/>
        <v>7</v>
      </c>
      <c r="I58" s="12"/>
    </row>
    <row r="59" spans="1:9" ht="14.1" customHeight="1">
      <c r="B59" s="67"/>
    </row>
    <row r="60" spans="1:9" s="16" customFormat="1" ht="16.5">
      <c r="A60" s="1"/>
      <c r="B60" s="67" t="s">
        <v>175</v>
      </c>
      <c r="C60" s="67"/>
      <c r="D60" s="67"/>
      <c r="E60" s="67"/>
    </row>
    <row r="61" spans="1:9" ht="22.5" customHeight="1">
      <c r="B61" s="67" t="s">
        <v>84</v>
      </c>
      <c r="C61" s="67"/>
      <c r="D61" s="67"/>
      <c r="E61" s="67"/>
    </row>
  </sheetData>
  <mergeCells count="1">
    <mergeCell ref="A1:AC1"/>
  </mergeCells>
  <hyperlinks>
    <hyperlink ref="A1" location="Contents!A1" display="Figure 16 - Exploration and development wells drilled, 2002 to 2023 " xr:uid="{13BAF4C2-8DCA-4BE2-BC3F-89BCA7522CF4}"/>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68038-4779-4E96-9669-EA22B1D473F4}">
  <dimension ref="A1:AC48"/>
  <sheetViews>
    <sheetView zoomScaleNormal="100" workbookViewId="0">
      <selection activeCell="Q37" sqref="Q37"/>
    </sheetView>
  </sheetViews>
  <sheetFormatPr defaultColWidth="0" defaultRowHeight="14.25"/>
  <cols>
    <col min="1" max="9" width="9" style="1" customWidth="1"/>
    <col min="10" max="10" width="9.75" style="1" customWidth="1"/>
    <col min="11" max="11" width="10.25" style="1" customWidth="1"/>
    <col min="12" max="19" width="9" style="1" customWidth="1"/>
    <col min="20" max="25" width="8" style="1" customWidth="1"/>
    <col min="26" max="26" width="0" style="1" hidden="1" customWidth="1"/>
    <col min="27" max="16384" width="8" style="1" hidden="1"/>
  </cols>
  <sheetData>
    <row r="1" spans="1:29" s="3" customFormat="1" ht="93" customHeight="1">
      <c r="A1" s="177" t="s">
        <v>145</v>
      </c>
      <c r="B1" s="178"/>
      <c r="C1" s="178"/>
      <c r="D1" s="178"/>
      <c r="E1" s="178"/>
      <c r="F1" s="178"/>
      <c r="G1" s="178"/>
      <c r="H1" s="178"/>
      <c r="I1" s="178"/>
      <c r="J1" s="178"/>
      <c r="K1" s="178"/>
      <c r="L1" s="178"/>
      <c r="M1" s="178"/>
      <c r="N1" s="178"/>
      <c r="O1" s="178"/>
      <c r="P1" s="178"/>
      <c r="Q1" s="178"/>
      <c r="R1" s="178"/>
      <c r="S1" s="178"/>
      <c r="T1" s="178"/>
      <c r="U1" s="178"/>
      <c r="V1" s="178"/>
      <c r="W1" s="178"/>
      <c r="X1" s="178"/>
      <c r="Y1" s="178"/>
      <c r="Z1" s="179"/>
      <c r="AA1" s="179"/>
      <c r="AB1" s="179"/>
      <c r="AC1" s="179"/>
    </row>
    <row r="18" spans="2:16" ht="15.6" customHeight="1"/>
    <row r="19" spans="2:16" ht="15.6" customHeight="1"/>
    <row r="20" spans="2:16" ht="15.6" customHeight="1">
      <c r="B20" s="94" t="s">
        <v>149</v>
      </c>
    </row>
    <row r="22" spans="2:16" s="16" customFormat="1" ht="38.25">
      <c r="B22" s="81" t="s">
        <v>85</v>
      </c>
      <c r="C22" s="82" t="s">
        <v>86</v>
      </c>
      <c r="D22" s="81" t="s">
        <v>87</v>
      </c>
      <c r="E22" s="82" t="s">
        <v>88</v>
      </c>
      <c r="F22" s="81" t="s">
        <v>89</v>
      </c>
      <c r="G22" s="82" t="s">
        <v>90</v>
      </c>
      <c r="H22" s="81" t="s">
        <v>91</v>
      </c>
      <c r="I22" s="82" t="s">
        <v>92</v>
      </c>
      <c r="J22" s="81" t="s">
        <v>93</v>
      </c>
      <c r="K22" s="82" t="s">
        <v>94</v>
      </c>
      <c r="L22" s="81" t="s">
        <v>95</v>
      </c>
      <c r="M22" s="82" t="s">
        <v>46</v>
      </c>
      <c r="P22" s="17"/>
    </row>
    <row r="23" spans="2:16" s="79" customFormat="1" ht="15">
      <c r="B23" s="83">
        <v>2014</v>
      </c>
      <c r="C23" s="140">
        <v>14.663835616438382</v>
      </c>
      <c r="D23" s="141">
        <v>72.623287671232859</v>
      </c>
      <c r="E23" s="6">
        <v>0</v>
      </c>
      <c r="F23" s="5">
        <v>473.97671232876695</v>
      </c>
      <c r="G23" s="140">
        <v>146.62876712328762</v>
      </c>
      <c r="H23" s="5">
        <v>0</v>
      </c>
      <c r="I23" s="140">
        <v>272.97808219178103</v>
      </c>
      <c r="J23" s="5">
        <v>0</v>
      </c>
      <c r="K23" s="6">
        <v>0</v>
      </c>
      <c r="L23" s="5">
        <v>0</v>
      </c>
      <c r="M23" s="6">
        <v>980.87068493150684</v>
      </c>
      <c r="P23" s="80"/>
    </row>
    <row r="24" spans="2:16" ht="15">
      <c r="B24" s="86">
        <v>2015</v>
      </c>
      <c r="C24" s="6">
        <v>15.846575342465744</v>
      </c>
      <c r="D24" s="5">
        <v>92.558630136986281</v>
      </c>
      <c r="E24" s="6">
        <v>0</v>
      </c>
      <c r="F24" s="5">
        <v>487.8356164383564</v>
      </c>
      <c r="G24" s="6">
        <v>171.68904109589036</v>
      </c>
      <c r="H24" s="5">
        <v>0</v>
      </c>
      <c r="I24" s="6">
        <v>242.65671232876718</v>
      </c>
      <c r="J24" s="5">
        <v>0</v>
      </c>
      <c r="K24" s="6">
        <v>0</v>
      </c>
      <c r="L24" s="5">
        <v>0</v>
      </c>
      <c r="M24" s="6">
        <v>1010.5865753424659</v>
      </c>
      <c r="N24" s="50"/>
      <c r="P24" s="13"/>
    </row>
    <row r="25" spans="2:16" ht="15">
      <c r="B25" s="86">
        <v>2016</v>
      </c>
      <c r="C25" s="6">
        <v>13.520765027322383</v>
      </c>
      <c r="D25" s="5">
        <v>91.366393442622922</v>
      </c>
      <c r="E25" s="6">
        <v>17.231147540983599</v>
      </c>
      <c r="F25" s="5">
        <v>479.76448087431658</v>
      </c>
      <c r="G25" s="6">
        <v>213.02622950819645</v>
      </c>
      <c r="H25" s="5">
        <v>0</v>
      </c>
      <c r="I25" s="6">
        <v>215.43060109289618</v>
      </c>
      <c r="J25" s="5">
        <v>0</v>
      </c>
      <c r="K25" s="6">
        <v>0</v>
      </c>
      <c r="L25" s="5">
        <v>1.5136612021857929</v>
      </c>
      <c r="M25" s="6">
        <v>1031.8532786885239</v>
      </c>
      <c r="N25" s="50"/>
      <c r="P25" s="13"/>
    </row>
    <row r="26" spans="2:16" ht="15">
      <c r="B26" s="86">
        <v>2017</v>
      </c>
      <c r="C26" s="6">
        <v>13.020273972602721</v>
      </c>
      <c r="D26" s="5">
        <v>115.95698630136984</v>
      </c>
      <c r="E26" s="6">
        <v>141.94493150684983</v>
      </c>
      <c r="F26" s="5">
        <v>377.42986301369876</v>
      </c>
      <c r="G26" s="6">
        <v>187.68876712328762</v>
      </c>
      <c r="H26" s="5">
        <v>0</v>
      </c>
      <c r="I26" s="6">
        <v>210.23698630136983</v>
      </c>
      <c r="J26" s="5">
        <v>0</v>
      </c>
      <c r="K26" s="6">
        <v>0</v>
      </c>
      <c r="L26" s="5">
        <v>8.3701369863013468</v>
      </c>
      <c r="M26" s="6">
        <v>1054.6479452054798</v>
      </c>
      <c r="N26" s="50" t="s">
        <v>6</v>
      </c>
      <c r="P26" s="13"/>
    </row>
    <row r="27" spans="2:16" ht="15">
      <c r="B27" s="86">
        <v>2018</v>
      </c>
      <c r="C27" s="6">
        <v>12.806301369863037</v>
      </c>
      <c r="D27" s="5">
        <v>90.980273972602745</v>
      </c>
      <c r="E27" s="6">
        <v>160.83534246575346</v>
      </c>
      <c r="F27" s="5">
        <v>372.7619178082191</v>
      </c>
      <c r="G27" s="6">
        <v>176.41616438356164</v>
      </c>
      <c r="H27" s="5">
        <v>0.32575342465753426</v>
      </c>
      <c r="I27" s="6">
        <v>247.55863013698632</v>
      </c>
      <c r="J27" s="5">
        <v>0</v>
      </c>
      <c r="K27" s="6">
        <v>0</v>
      </c>
      <c r="L27" s="5">
        <v>8.2991780821917587</v>
      </c>
      <c r="M27" s="6">
        <v>1069.9835616438354</v>
      </c>
      <c r="N27" s="50"/>
      <c r="O27" s="75"/>
      <c r="P27" s="13"/>
    </row>
    <row r="28" spans="2:16" ht="15">
      <c r="B28" s="86">
        <v>2019</v>
      </c>
      <c r="C28" s="6">
        <v>11.1580821917808</v>
      </c>
      <c r="D28" s="5">
        <v>119.19726027397256</v>
      </c>
      <c r="E28" s="6">
        <v>148.44109589041111</v>
      </c>
      <c r="F28" s="5">
        <v>367.70109589041112</v>
      </c>
      <c r="G28" s="6">
        <v>161.48821917808212</v>
      </c>
      <c r="H28" s="142">
        <v>6.0021917808219172</v>
      </c>
      <c r="I28" s="6">
        <v>231.73287671232882</v>
      </c>
      <c r="J28" s="5">
        <v>0</v>
      </c>
      <c r="K28" s="6">
        <v>90.631506849315073</v>
      </c>
      <c r="L28" s="5">
        <v>2.7068493150684936</v>
      </c>
      <c r="M28" s="6">
        <v>1139.0591780821919</v>
      </c>
      <c r="N28" s="50"/>
      <c r="P28" s="13"/>
    </row>
    <row r="29" spans="2:16" ht="15">
      <c r="B29" s="86">
        <v>2020</v>
      </c>
      <c r="C29" s="6">
        <v>6.0573770491803156</v>
      </c>
      <c r="D29" s="5">
        <v>137.88114754098362</v>
      </c>
      <c r="E29" s="6">
        <v>152.96912568306018</v>
      </c>
      <c r="F29" s="5">
        <v>197.84754098360651</v>
      </c>
      <c r="G29" s="6">
        <v>186.06366120218584</v>
      </c>
      <c r="H29" s="5">
        <v>17.305191256830589</v>
      </c>
      <c r="I29" s="6">
        <v>243.66393442622936</v>
      </c>
      <c r="J29" s="5">
        <v>0</v>
      </c>
      <c r="K29" s="6">
        <v>168.62322404371579</v>
      </c>
      <c r="L29" s="5">
        <v>6.1161202185792325</v>
      </c>
      <c r="M29" s="6">
        <v>1116.5273224043715</v>
      </c>
      <c r="N29" s="50"/>
      <c r="O29" s="75"/>
      <c r="P29" s="13"/>
    </row>
    <row r="30" spans="2:16" ht="15">
      <c r="B30" s="86">
        <v>2021</v>
      </c>
      <c r="C30" s="6">
        <v>11.255890410958884</v>
      </c>
      <c r="D30" s="5">
        <v>149.59506849315054</v>
      </c>
      <c r="E30" s="6">
        <v>170.66520547945237</v>
      </c>
      <c r="F30" s="5">
        <v>29.862191780821949</v>
      </c>
      <c r="G30" s="6">
        <v>194.77835616438333</v>
      </c>
      <c r="H30" s="5">
        <v>20.307671232876725</v>
      </c>
      <c r="I30" s="6">
        <v>255.26054794520579</v>
      </c>
      <c r="J30" s="5">
        <v>0</v>
      </c>
      <c r="K30" s="6">
        <v>178.87424657534308</v>
      </c>
      <c r="L30" s="5">
        <v>25.719452054794552</v>
      </c>
      <c r="M30" s="6">
        <v>1036.3186301369872</v>
      </c>
      <c r="N30" s="50"/>
      <c r="P30" s="13"/>
    </row>
    <row r="31" spans="2:16" ht="15">
      <c r="B31" s="86">
        <v>2022</v>
      </c>
      <c r="C31" s="6">
        <v>20.281095890410967</v>
      </c>
      <c r="D31" s="5">
        <v>124.23808219178085</v>
      </c>
      <c r="E31" s="6">
        <v>271.21260273972666</v>
      </c>
      <c r="F31" s="5">
        <v>71.067123287671237</v>
      </c>
      <c r="G31" s="6">
        <v>191.96657534246572</v>
      </c>
      <c r="H31" s="5">
        <v>17.967123287671253</v>
      </c>
      <c r="I31" s="6">
        <v>196.45342465753441</v>
      </c>
      <c r="J31" s="5">
        <v>0</v>
      </c>
      <c r="K31" s="6">
        <v>170.9526027397265</v>
      </c>
      <c r="L31" s="5">
        <v>24.759999999999973</v>
      </c>
      <c r="M31" s="6">
        <v>1088.8986301369875</v>
      </c>
      <c r="N31" s="50"/>
      <c r="O31" s="75"/>
      <c r="P31" s="13"/>
    </row>
    <row r="32" spans="2:16" ht="15">
      <c r="B32" s="86">
        <v>2023</v>
      </c>
      <c r="C32" s="6">
        <v>24.343092105263207</v>
      </c>
      <c r="D32" s="5">
        <v>38.620065789473692</v>
      </c>
      <c r="E32" s="6">
        <v>280.0700657894742</v>
      </c>
      <c r="F32" s="5">
        <v>119.08026315789475</v>
      </c>
      <c r="G32" s="6">
        <v>180.11644736842072</v>
      </c>
      <c r="H32" s="5">
        <v>17.872368421052638</v>
      </c>
      <c r="I32" s="6">
        <v>177.85953947368409</v>
      </c>
      <c r="J32" s="5">
        <v>2.2539473684210534</v>
      </c>
      <c r="K32" s="6">
        <v>199.00230263157945</v>
      </c>
      <c r="L32" s="5">
        <v>27.934539473684207</v>
      </c>
      <c r="M32" s="6">
        <v>1067.1526315789481</v>
      </c>
      <c r="P32" s="13"/>
    </row>
    <row r="33" spans="2:16" ht="15">
      <c r="B33" s="67" t="s">
        <v>15</v>
      </c>
      <c r="O33" s="75"/>
      <c r="P33" s="13"/>
    </row>
    <row r="34" spans="2:16" ht="15">
      <c r="P34" s="13"/>
    </row>
    <row r="36" spans="2:16" ht="15">
      <c r="C36" s="13"/>
      <c r="D36" s="13"/>
      <c r="E36" s="13"/>
      <c r="F36" s="13"/>
      <c r="G36" s="13"/>
      <c r="H36" s="13"/>
      <c r="I36" s="13"/>
      <c r="J36" s="13"/>
      <c r="K36" s="13"/>
      <c r="L36" s="13"/>
    </row>
    <row r="40" spans="2:16" ht="15">
      <c r="G40" s="13"/>
    </row>
    <row r="41" spans="2:16" ht="15">
      <c r="G41" s="13"/>
    </row>
    <row r="42" spans="2:16" ht="15">
      <c r="G42" s="13"/>
    </row>
    <row r="43" spans="2:16" ht="15">
      <c r="G43" s="13"/>
    </row>
    <row r="44" spans="2:16" ht="15">
      <c r="G44" s="13"/>
    </row>
    <row r="45" spans="2:16" ht="15">
      <c r="G45" s="13"/>
    </row>
    <row r="46" spans="2:16" ht="15">
      <c r="G46" s="13"/>
    </row>
    <row r="47" spans="2:16" ht="15">
      <c r="G47" s="13"/>
    </row>
    <row r="48" spans="2:16" ht="15">
      <c r="G48" s="13"/>
    </row>
  </sheetData>
  <mergeCells count="1">
    <mergeCell ref="A1:AC1"/>
  </mergeCells>
  <hyperlinks>
    <hyperlink ref="A1" location="Contents!A1" display="Figure 17 - Average annual gas production by facility, 2014 to 2023 (TJ/day)" xr:uid="{D039C26B-F438-41BD-8266-A4566D340C14}"/>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E162D-CCEA-47C7-8F08-1EB193F0A3AB}">
  <dimension ref="A1:AH137"/>
  <sheetViews>
    <sheetView zoomScaleNormal="100" workbookViewId="0">
      <selection sqref="A1:Z1"/>
    </sheetView>
  </sheetViews>
  <sheetFormatPr defaultColWidth="0" defaultRowHeight="14.25"/>
  <cols>
    <col min="1" max="16" width="9.625" style="1" customWidth="1"/>
    <col min="17" max="19" width="9.25" style="1" customWidth="1"/>
    <col min="20" max="25" width="8.25" style="1" customWidth="1"/>
    <col min="26" max="34" width="0" style="1" hidden="1" customWidth="1"/>
    <col min="35" max="16384" width="8.25" style="1" hidden="1"/>
  </cols>
  <sheetData>
    <row r="1" spans="1:26" s="61" customFormat="1" ht="93" customHeight="1">
      <c r="A1" s="175" t="s">
        <v>173</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ht="14.25" customHeight="1"/>
    <row r="3" spans="1:26" ht="14.25" customHeight="1"/>
    <row r="4" spans="1:26" ht="14.25" customHeight="1"/>
    <row r="5" spans="1:26" ht="14.25" customHeight="1"/>
    <row r="6" spans="1:26" ht="14.25" customHeight="1"/>
    <row r="7" spans="1:26" ht="14.25" customHeight="1"/>
    <row r="8" spans="1:26" ht="14.25" customHeight="1"/>
    <row r="9" spans="1:26" ht="14.25" customHeight="1"/>
    <row r="10" spans="1:26" ht="14.25" customHeight="1"/>
    <row r="11" spans="1:26" ht="14.25" customHeight="1"/>
    <row r="12" spans="1:26" ht="14.25" customHeight="1"/>
    <row r="13" spans="1:26" ht="14.25" customHeight="1"/>
    <row r="14" spans="1:26" ht="14.25" customHeight="1"/>
    <row r="15" spans="1:26" ht="14.25" customHeight="1"/>
    <row r="16" spans="1:26" ht="14.25" customHeight="1"/>
    <row r="17" spans="2:5" ht="14.25" customHeight="1"/>
    <row r="18" spans="2:5" ht="14.25" customHeight="1"/>
    <row r="19" spans="2:5" ht="14.25" customHeight="1"/>
    <row r="20" spans="2:5" ht="14.25" customHeight="1">
      <c r="B20" s="94" t="s">
        <v>149</v>
      </c>
    </row>
    <row r="21" spans="2:5" ht="14.25" customHeight="1">
      <c r="B21" s="94" t="s">
        <v>174</v>
      </c>
    </row>
    <row r="22" spans="2:5" ht="14.25" customHeight="1">
      <c r="B22" s="93"/>
    </row>
    <row r="23" spans="2:5" s="104" customFormat="1" ht="13.5">
      <c r="B23" s="176" t="s">
        <v>11</v>
      </c>
      <c r="C23" s="176"/>
      <c r="D23" s="176"/>
    </row>
    <row r="24" spans="2:5">
      <c r="B24" s="86" t="s">
        <v>12</v>
      </c>
      <c r="C24" s="84" t="s">
        <v>13</v>
      </c>
      <c r="D24" s="85" t="s">
        <v>14</v>
      </c>
    </row>
    <row r="25" spans="2:5">
      <c r="B25" s="96">
        <v>41851</v>
      </c>
      <c r="C25" s="6">
        <v>0</v>
      </c>
      <c r="D25" s="5">
        <v>6.2735000000000056</v>
      </c>
      <c r="E25" s="12"/>
    </row>
    <row r="26" spans="2:5">
      <c r="B26" s="96">
        <v>41882</v>
      </c>
      <c r="C26" s="6">
        <v>0</v>
      </c>
      <c r="D26" s="5">
        <v>6.2611000000000088</v>
      </c>
      <c r="E26" s="12"/>
    </row>
    <row r="27" spans="2:5">
      <c r="B27" s="96">
        <v>41912</v>
      </c>
      <c r="C27" s="6">
        <v>0</v>
      </c>
      <c r="D27" s="5">
        <v>6.5506000000000135</v>
      </c>
      <c r="E27" s="12"/>
    </row>
    <row r="28" spans="2:5">
      <c r="B28" s="96">
        <v>41943</v>
      </c>
      <c r="C28" s="6">
        <v>0</v>
      </c>
      <c r="D28" s="5">
        <v>7.2276000000000158</v>
      </c>
      <c r="E28" s="12"/>
    </row>
    <row r="29" spans="2:5">
      <c r="B29" s="96">
        <v>41973</v>
      </c>
      <c r="C29" s="6">
        <v>0</v>
      </c>
      <c r="D29" s="5">
        <v>7.3735000000000204</v>
      </c>
      <c r="E29" s="12"/>
    </row>
    <row r="30" spans="2:5">
      <c r="B30" s="96">
        <v>42004</v>
      </c>
      <c r="C30" s="6">
        <v>0</v>
      </c>
      <c r="D30" s="5">
        <v>7.7862000000000204</v>
      </c>
      <c r="E30" s="12"/>
    </row>
    <row r="31" spans="2:5">
      <c r="B31" s="96">
        <v>42035</v>
      </c>
      <c r="C31" s="6">
        <v>0</v>
      </c>
      <c r="D31" s="5">
        <v>8.1631000000000267</v>
      </c>
      <c r="E31" s="12"/>
    </row>
    <row r="32" spans="2:5">
      <c r="B32" s="96">
        <v>42063</v>
      </c>
      <c r="C32" s="6">
        <v>0</v>
      </c>
      <c r="D32" s="5">
        <v>8.6754000000000246</v>
      </c>
      <c r="E32" s="12"/>
    </row>
    <row r="33" spans="2:5">
      <c r="B33" s="96">
        <v>42094</v>
      </c>
      <c r="C33" s="6">
        <v>0</v>
      </c>
      <c r="D33" s="5">
        <v>9.3319000000000276</v>
      </c>
      <c r="E33" s="12"/>
    </row>
    <row r="34" spans="2:5">
      <c r="B34" s="96">
        <v>42124</v>
      </c>
      <c r="C34" s="6">
        <v>0</v>
      </c>
      <c r="D34" s="5">
        <v>9.4737000000000275</v>
      </c>
      <c r="E34" s="12"/>
    </row>
    <row r="35" spans="2:5">
      <c r="B35" s="96">
        <v>42155</v>
      </c>
      <c r="C35" s="6">
        <v>0</v>
      </c>
      <c r="D35" s="5">
        <v>9.5629000000000293</v>
      </c>
      <c r="E35" s="12"/>
    </row>
    <row r="36" spans="2:5">
      <c r="B36" s="96">
        <v>42185</v>
      </c>
      <c r="C36" s="6">
        <v>0</v>
      </c>
      <c r="D36" s="5">
        <v>9.5939000000000334</v>
      </c>
      <c r="E36" s="12"/>
    </row>
    <row r="37" spans="2:5">
      <c r="B37" s="96">
        <v>42216</v>
      </c>
      <c r="C37" s="6">
        <v>0</v>
      </c>
      <c r="D37" s="5">
        <v>9.6313000000000333</v>
      </c>
      <c r="E37" s="12"/>
    </row>
    <row r="38" spans="2:5">
      <c r="B38" s="96">
        <v>42247</v>
      </c>
      <c r="C38" s="6">
        <v>0</v>
      </c>
      <c r="D38" s="5">
        <v>9.6418000000000337</v>
      </c>
      <c r="E38" s="12"/>
    </row>
    <row r="39" spans="2:5">
      <c r="B39" s="96">
        <v>42277</v>
      </c>
      <c r="C39" s="6">
        <v>0</v>
      </c>
      <c r="D39" s="5">
        <v>9.7945000000000366</v>
      </c>
      <c r="E39" s="12"/>
    </row>
    <row r="40" spans="2:5">
      <c r="B40" s="96">
        <v>42308</v>
      </c>
      <c r="C40" s="6">
        <v>0</v>
      </c>
      <c r="D40" s="5">
        <v>9.2481000000000382</v>
      </c>
      <c r="E40" s="12"/>
    </row>
    <row r="41" spans="2:5">
      <c r="B41" s="96">
        <v>42338</v>
      </c>
      <c r="C41" s="6">
        <v>0</v>
      </c>
      <c r="D41" s="5">
        <v>8.8125000000000444</v>
      </c>
      <c r="E41" s="12"/>
    </row>
    <row r="42" spans="2:5">
      <c r="B42" s="96">
        <v>42369</v>
      </c>
      <c r="C42" s="6">
        <v>0</v>
      </c>
      <c r="D42" s="5">
        <v>9.7187000000000285</v>
      </c>
      <c r="E42" s="12"/>
    </row>
    <row r="43" spans="2:5">
      <c r="B43" s="96">
        <v>42400</v>
      </c>
      <c r="C43" s="6">
        <v>0</v>
      </c>
      <c r="D43" s="5">
        <v>9.9732000000000145</v>
      </c>
      <c r="E43" s="12"/>
    </row>
    <row r="44" spans="2:5">
      <c r="B44" s="96">
        <v>42429</v>
      </c>
      <c r="C44" s="6">
        <v>0</v>
      </c>
      <c r="D44" s="5">
        <v>9.5971000000000171</v>
      </c>
      <c r="E44" s="12"/>
    </row>
    <row r="45" spans="2:5">
      <c r="B45" s="96">
        <v>42460</v>
      </c>
      <c r="C45" s="6">
        <v>0</v>
      </c>
      <c r="D45" s="5">
        <v>9.7426000000000208</v>
      </c>
      <c r="E45" s="12"/>
    </row>
    <row r="46" spans="2:5">
      <c r="B46" s="96">
        <v>42490</v>
      </c>
      <c r="C46" s="6">
        <v>0</v>
      </c>
      <c r="D46" s="5">
        <v>9.9512000000000072</v>
      </c>
      <c r="E46" s="12"/>
    </row>
    <row r="47" spans="2:5">
      <c r="B47" s="96">
        <v>42521</v>
      </c>
      <c r="C47" s="6">
        <v>0</v>
      </c>
      <c r="D47" s="5">
        <v>9.3589000000000055</v>
      </c>
      <c r="E47" s="12"/>
    </row>
    <row r="48" spans="2:5">
      <c r="B48" s="96">
        <v>42551</v>
      </c>
      <c r="C48" s="6">
        <v>0</v>
      </c>
      <c r="D48" s="5">
        <v>9.7257999999999996</v>
      </c>
      <c r="E48" s="12"/>
    </row>
    <row r="49" spans="2:5">
      <c r="B49" s="96">
        <v>42582</v>
      </c>
      <c r="C49" s="6">
        <v>0</v>
      </c>
      <c r="D49" s="5">
        <v>9.0862999999999925</v>
      </c>
      <c r="E49" s="12"/>
    </row>
    <row r="50" spans="2:5">
      <c r="B50" s="96">
        <v>42613</v>
      </c>
      <c r="C50" s="6">
        <v>0</v>
      </c>
      <c r="D50" s="5">
        <v>8.8741999999999965</v>
      </c>
      <c r="E50" s="12"/>
    </row>
    <row r="51" spans="2:5">
      <c r="B51" s="96">
        <v>42643</v>
      </c>
      <c r="C51" s="6">
        <v>0</v>
      </c>
      <c r="D51" s="5">
        <v>8.9562999999999917</v>
      </c>
      <c r="E51" s="12"/>
    </row>
    <row r="52" spans="2:5">
      <c r="B52" s="96">
        <v>42674</v>
      </c>
      <c r="C52" s="6">
        <v>0</v>
      </c>
      <c r="D52" s="5">
        <v>9.6672999999999902</v>
      </c>
      <c r="E52" s="12"/>
    </row>
    <row r="53" spans="2:5">
      <c r="B53" s="96">
        <v>42704</v>
      </c>
      <c r="C53" s="6">
        <v>0</v>
      </c>
      <c r="D53" s="5">
        <v>11.039099999999989</v>
      </c>
      <c r="E53" s="12"/>
    </row>
    <row r="54" spans="2:5">
      <c r="B54" s="96">
        <v>42735</v>
      </c>
      <c r="C54" s="6">
        <v>0</v>
      </c>
      <c r="D54" s="5">
        <v>11.863999999999988</v>
      </c>
      <c r="E54" s="12"/>
    </row>
    <row r="55" spans="2:5">
      <c r="B55" s="96">
        <v>42766</v>
      </c>
      <c r="C55" s="6">
        <v>0</v>
      </c>
      <c r="D55" s="5">
        <v>11.161299999999981</v>
      </c>
      <c r="E55" s="12"/>
    </row>
    <row r="56" spans="2:5">
      <c r="B56" s="96">
        <v>42794</v>
      </c>
      <c r="C56" s="6">
        <v>0</v>
      </c>
      <c r="D56" s="5">
        <v>10.560599999999976</v>
      </c>
      <c r="E56" s="12"/>
    </row>
    <row r="57" spans="2:5">
      <c r="B57" s="96">
        <v>42825</v>
      </c>
      <c r="C57" s="6">
        <v>0</v>
      </c>
      <c r="D57" s="5">
        <v>10.67719999999998</v>
      </c>
      <c r="E57" s="12"/>
    </row>
    <row r="58" spans="2:5">
      <c r="B58" s="96">
        <v>42855</v>
      </c>
      <c r="C58" s="6">
        <v>0</v>
      </c>
      <c r="D58" s="5">
        <v>11.118199999999982</v>
      </c>
      <c r="E58" s="12"/>
    </row>
    <row r="59" spans="2:5">
      <c r="B59" s="96">
        <v>42886</v>
      </c>
      <c r="C59" s="6">
        <v>0</v>
      </c>
      <c r="D59" s="5">
        <v>11.019399999999989</v>
      </c>
      <c r="E59" s="12"/>
    </row>
    <row r="60" spans="2:5">
      <c r="B60" s="96">
        <v>42916</v>
      </c>
      <c r="C60" s="6">
        <v>0</v>
      </c>
      <c r="D60" s="5">
        <v>10.433599999999995</v>
      </c>
      <c r="E60" s="12"/>
    </row>
    <row r="61" spans="2:5">
      <c r="B61" s="96">
        <v>42947</v>
      </c>
      <c r="C61" s="6">
        <v>0</v>
      </c>
      <c r="D61" s="5">
        <v>9.6456000000000017</v>
      </c>
      <c r="E61" s="12"/>
    </row>
    <row r="62" spans="2:5">
      <c r="B62" s="96">
        <v>42978</v>
      </c>
      <c r="C62" s="6">
        <v>0</v>
      </c>
      <c r="D62" s="5">
        <v>9.0237999999999996</v>
      </c>
      <c r="E62" s="12"/>
    </row>
    <row r="63" spans="2:5">
      <c r="B63" s="96">
        <v>43008</v>
      </c>
      <c r="C63" s="6">
        <v>0</v>
      </c>
      <c r="D63" s="5">
        <v>9.0421999999999958</v>
      </c>
      <c r="E63" s="12"/>
    </row>
    <row r="64" spans="2:5">
      <c r="B64" s="96">
        <v>43039</v>
      </c>
      <c r="C64" s="6">
        <v>0</v>
      </c>
      <c r="D64" s="5">
        <v>8.4882999999999882</v>
      </c>
      <c r="E64" s="12"/>
    </row>
    <row r="65" spans="2:5">
      <c r="B65" s="96">
        <v>43069</v>
      </c>
      <c r="C65" s="6">
        <v>0</v>
      </c>
      <c r="D65" s="5">
        <v>7.838699999999986</v>
      </c>
      <c r="E65" s="12"/>
    </row>
    <row r="66" spans="2:5">
      <c r="B66" s="96">
        <v>43100</v>
      </c>
      <c r="C66" s="6">
        <v>0</v>
      </c>
      <c r="D66" s="5">
        <v>8.2737999999999854</v>
      </c>
      <c r="E66" s="12"/>
    </row>
    <row r="67" spans="2:5">
      <c r="B67" s="96">
        <v>43131</v>
      </c>
      <c r="C67" s="6">
        <v>0.52859999999999996</v>
      </c>
      <c r="D67" s="5">
        <v>8.7282999999999848</v>
      </c>
      <c r="E67" s="12"/>
    </row>
    <row r="68" spans="2:5">
      <c r="B68" s="96">
        <v>43159</v>
      </c>
      <c r="C68" s="6">
        <v>1.3560999999999999</v>
      </c>
      <c r="D68" s="5">
        <v>8.8871999999999751</v>
      </c>
      <c r="E68" s="12"/>
    </row>
    <row r="69" spans="2:5">
      <c r="B69" s="96">
        <v>43190</v>
      </c>
      <c r="C69" s="6">
        <v>2.4793000000000012</v>
      </c>
      <c r="D69" s="5">
        <v>9.0992999999999657</v>
      </c>
      <c r="E69" s="12"/>
    </row>
    <row r="70" spans="2:5">
      <c r="B70" s="96">
        <v>43220</v>
      </c>
      <c r="C70" s="6">
        <v>3.5653000000000019</v>
      </c>
      <c r="D70" s="5">
        <v>9.5528999999999726</v>
      </c>
      <c r="E70" s="12"/>
    </row>
    <row r="71" spans="2:5">
      <c r="B71" s="96">
        <v>43251</v>
      </c>
      <c r="C71" s="6">
        <v>3.8267000000000015</v>
      </c>
      <c r="D71" s="5">
        <v>9.1756999999999671</v>
      </c>
      <c r="E71" s="12"/>
    </row>
    <row r="72" spans="2:5">
      <c r="B72" s="96">
        <v>43281</v>
      </c>
      <c r="C72" s="6">
        <v>4.5074000000000014</v>
      </c>
      <c r="D72" s="5">
        <v>8.9279999999999529</v>
      </c>
      <c r="E72" s="12"/>
    </row>
    <row r="73" spans="2:5">
      <c r="B73" s="96">
        <v>43312</v>
      </c>
      <c r="C73" s="6">
        <v>5.5362000000000018</v>
      </c>
      <c r="D73" s="5">
        <v>9.1577999999999591</v>
      </c>
      <c r="E73" s="12"/>
    </row>
    <row r="74" spans="2:5">
      <c r="B74" s="96">
        <v>43343</v>
      </c>
      <c r="C74" s="6">
        <v>6.3735999999999997</v>
      </c>
      <c r="D74" s="5">
        <v>8.9096999999999493</v>
      </c>
      <c r="E74" s="12"/>
    </row>
    <row r="75" spans="2:5">
      <c r="B75" s="96">
        <v>43373</v>
      </c>
      <c r="C75" s="6">
        <v>7.0996999999999968</v>
      </c>
      <c r="D75" s="5">
        <v>8.7741999999999383</v>
      </c>
      <c r="E75" s="12"/>
    </row>
    <row r="76" spans="2:5">
      <c r="B76" s="96">
        <v>43404</v>
      </c>
      <c r="C76" s="6">
        <v>8.2575999999999947</v>
      </c>
      <c r="D76" s="5">
        <v>8.5903999999999439</v>
      </c>
      <c r="E76" s="12"/>
    </row>
    <row r="77" spans="2:5">
      <c r="B77" s="96">
        <v>43434</v>
      </c>
      <c r="C77" s="6">
        <v>9.8738999999999972</v>
      </c>
      <c r="D77" s="5">
        <v>8.6235999999999517</v>
      </c>
      <c r="E77" s="12"/>
    </row>
    <row r="78" spans="2:5">
      <c r="B78" s="96">
        <v>43465</v>
      </c>
      <c r="C78" s="6">
        <v>12.020599999999996</v>
      </c>
      <c r="D78" s="5">
        <v>9.3503999999999614</v>
      </c>
      <c r="E78" s="12"/>
    </row>
    <row r="79" spans="2:5">
      <c r="B79" s="96">
        <v>43496</v>
      </c>
      <c r="C79" s="6">
        <v>13.558299999999999</v>
      </c>
      <c r="D79" s="5">
        <v>9.6571999999999747</v>
      </c>
      <c r="E79" s="12"/>
    </row>
    <row r="80" spans="2:5">
      <c r="B80" s="96">
        <v>43524</v>
      </c>
      <c r="C80" s="6">
        <v>14.969499999999996</v>
      </c>
      <c r="D80" s="5">
        <v>9.9476999999999745</v>
      </c>
      <c r="E80" s="12"/>
    </row>
    <row r="81" spans="2:5">
      <c r="B81" s="96">
        <v>43555</v>
      </c>
      <c r="C81" s="6">
        <v>17.194599999999991</v>
      </c>
      <c r="D81" s="5">
        <v>9.9594999999999629</v>
      </c>
      <c r="E81" s="12"/>
    </row>
    <row r="82" spans="2:5">
      <c r="B82" s="96">
        <v>43585</v>
      </c>
      <c r="C82" s="6">
        <v>19.854000000000006</v>
      </c>
      <c r="D82" s="5">
        <v>10.421499999999959</v>
      </c>
      <c r="E82" s="12"/>
    </row>
    <row r="83" spans="2:5">
      <c r="B83" s="96">
        <v>43616</v>
      </c>
      <c r="C83" s="6">
        <v>22.578000000000007</v>
      </c>
      <c r="D83" s="5">
        <v>11.076699999999953</v>
      </c>
      <c r="E83" s="12"/>
    </row>
    <row r="84" spans="2:5">
      <c r="B84" s="96">
        <v>43646</v>
      </c>
      <c r="C84" s="6">
        <v>25.194900000000001</v>
      </c>
      <c r="D84" s="5">
        <v>10.752799999999953</v>
      </c>
      <c r="E84" s="12"/>
    </row>
    <row r="85" spans="2:5">
      <c r="B85" s="96">
        <v>43677</v>
      </c>
      <c r="C85" s="6">
        <v>27.762499999999982</v>
      </c>
      <c r="D85" s="5">
        <v>10.427699999999946</v>
      </c>
      <c r="E85" s="12"/>
    </row>
    <row r="86" spans="2:5">
      <c r="B86" s="96">
        <v>43708</v>
      </c>
      <c r="C86" s="6">
        <v>30.563299999999991</v>
      </c>
      <c r="D86" s="5">
        <v>9.3767999999999372</v>
      </c>
      <c r="E86" s="12"/>
    </row>
    <row r="87" spans="2:5">
      <c r="B87" s="96">
        <v>43738</v>
      </c>
      <c r="C87" s="6">
        <v>32.97979999999999</v>
      </c>
      <c r="D87" s="5">
        <v>10.081199999999949</v>
      </c>
      <c r="E87" s="12"/>
    </row>
    <row r="88" spans="2:5">
      <c r="B88" s="96">
        <v>43769</v>
      </c>
      <c r="C88" s="6">
        <v>35.406399999999977</v>
      </c>
      <c r="D88" s="5">
        <v>10.642399999999947</v>
      </c>
      <c r="E88" s="12"/>
    </row>
    <row r="89" spans="2:5">
      <c r="B89" s="96">
        <v>43799</v>
      </c>
      <c r="C89" s="6">
        <v>37.866599999999998</v>
      </c>
      <c r="D89" s="5">
        <v>10.828699999999943</v>
      </c>
      <c r="E89" s="12"/>
    </row>
    <row r="90" spans="2:5">
      <c r="B90" s="96">
        <v>43830</v>
      </c>
      <c r="C90" s="6">
        <v>40.660799999999938</v>
      </c>
      <c r="D90" s="5">
        <v>11.282499999999949</v>
      </c>
      <c r="E90" s="12"/>
    </row>
    <row r="91" spans="2:5">
      <c r="B91" s="96">
        <v>43861</v>
      </c>
      <c r="C91" s="6">
        <v>43.447599999999916</v>
      </c>
      <c r="D91" s="5">
        <v>11.207799999999949</v>
      </c>
      <c r="E91" s="12"/>
    </row>
    <row r="92" spans="2:5">
      <c r="B92" s="96">
        <v>43890</v>
      </c>
      <c r="C92" s="6">
        <v>45.195799999999927</v>
      </c>
      <c r="D92" s="5">
        <v>10.98569999999995</v>
      </c>
      <c r="E92" s="12"/>
    </row>
    <row r="93" spans="2:5">
      <c r="B93" s="96">
        <v>43921</v>
      </c>
      <c r="C93" s="6">
        <v>47.921199999999992</v>
      </c>
      <c r="D93" s="5">
        <v>10.981399999999962</v>
      </c>
      <c r="E93" s="12"/>
    </row>
    <row r="94" spans="2:5">
      <c r="B94" s="96">
        <v>43951</v>
      </c>
      <c r="C94" s="6">
        <v>50.568000000000069</v>
      </c>
      <c r="D94" s="5">
        <v>11.305799999999985</v>
      </c>
      <c r="E94" s="12"/>
    </row>
    <row r="95" spans="2:5">
      <c r="B95" s="96">
        <v>43982</v>
      </c>
      <c r="C95" s="6">
        <v>53.058500000000087</v>
      </c>
      <c r="D95" s="5">
        <v>11.481599999999977</v>
      </c>
      <c r="E95" s="12"/>
    </row>
    <row r="96" spans="2:5">
      <c r="B96" s="96">
        <v>44012</v>
      </c>
      <c r="C96" s="6">
        <v>54.077100000000101</v>
      </c>
      <c r="D96" s="5">
        <v>12.22639999999998</v>
      </c>
      <c r="E96" s="12"/>
    </row>
    <row r="97" spans="2:5">
      <c r="B97" s="96">
        <v>44043</v>
      </c>
      <c r="C97" s="6">
        <v>54.5837000000001</v>
      </c>
      <c r="D97" s="5">
        <v>12.522399999999973</v>
      </c>
      <c r="E97" s="12"/>
    </row>
    <row r="98" spans="2:5">
      <c r="B98" s="96">
        <v>44074</v>
      </c>
      <c r="C98" s="6">
        <v>54.759100000000103</v>
      </c>
      <c r="D98" s="5">
        <v>12.722399999999951</v>
      </c>
      <c r="E98" s="12"/>
    </row>
    <row r="99" spans="2:5">
      <c r="B99" s="96">
        <v>44104</v>
      </c>
      <c r="C99" s="6">
        <v>54.591400000000114</v>
      </c>
      <c r="D99" s="5">
        <v>12.328599999999959</v>
      </c>
      <c r="E99" s="12"/>
    </row>
    <row r="100" spans="2:5">
      <c r="B100" s="96">
        <v>44135</v>
      </c>
      <c r="C100" s="6">
        <v>53.97870000000011</v>
      </c>
      <c r="D100" s="5">
        <v>12.116799999999966</v>
      </c>
      <c r="E100" s="12"/>
    </row>
    <row r="101" spans="2:5">
      <c r="B101" s="96">
        <v>44165</v>
      </c>
      <c r="C101" s="6">
        <v>54.092500000000115</v>
      </c>
      <c r="D101" s="5">
        <v>11.985099999999969</v>
      </c>
      <c r="E101" s="12"/>
    </row>
    <row r="102" spans="2:5">
      <c r="B102" s="96">
        <v>44196</v>
      </c>
      <c r="C102" s="6">
        <v>53.255100000000112</v>
      </c>
      <c r="D102" s="5">
        <v>11.763799999999966</v>
      </c>
      <c r="E102" s="12"/>
    </row>
    <row r="103" spans="2:5">
      <c r="B103" s="96">
        <v>44227</v>
      </c>
      <c r="C103" s="6">
        <v>52.584900000000118</v>
      </c>
      <c r="D103" s="5">
        <v>11.073099999999956</v>
      </c>
      <c r="E103" s="12"/>
    </row>
    <row r="104" spans="2:5">
      <c r="B104" s="96">
        <v>44255</v>
      </c>
      <c r="C104" s="6">
        <v>51.625500000000116</v>
      </c>
      <c r="D104" s="5">
        <v>11.460099999999985</v>
      </c>
      <c r="E104" s="12"/>
    </row>
    <row r="105" spans="2:5">
      <c r="B105" s="96">
        <v>44286</v>
      </c>
      <c r="C105" s="6">
        <v>50.663400000000109</v>
      </c>
      <c r="D105" s="5">
        <v>11.471799999999996</v>
      </c>
      <c r="E105" s="12"/>
    </row>
    <row r="106" spans="2:5">
      <c r="B106" s="96">
        <v>44316</v>
      </c>
      <c r="C106" s="6">
        <v>50.337900000000111</v>
      </c>
      <c r="D106" s="5">
        <v>10.245300000000011</v>
      </c>
      <c r="E106" s="12"/>
    </row>
    <row r="107" spans="2:5">
      <c r="B107" s="96">
        <v>44347</v>
      </c>
      <c r="C107" s="6">
        <v>49.449000000000112</v>
      </c>
      <c r="D107" s="5">
        <v>8.9053000000000253</v>
      </c>
      <c r="E107" s="12"/>
    </row>
    <row r="108" spans="2:5">
      <c r="B108" s="96">
        <v>44377</v>
      </c>
      <c r="C108" s="6">
        <v>48.37810000000011</v>
      </c>
      <c r="D108" s="5">
        <v>8.3251000000000275</v>
      </c>
      <c r="E108" s="12"/>
    </row>
    <row r="109" spans="2:5">
      <c r="B109" s="96">
        <v>44408</v>
      </c>
      <c r="C109" s="6">
        <v>47.523800000000115</v>
      </c>
      <c r="D109" s="5">
        <v>8.5654000000000163</v>
      </c>
      <c r="E109" s="12"/>
    </row>
    <row r="110" spans="2:5">
      <c r="B110" s="96">
        <v>44439</v>
      </c>
      <c r="C110" s="6">
        <v>46.349500000000106</v>
      </c>
      <c r="D110" s="5">
        <v>8.7595000000000294</v>
      </c>
      <c r="E110" s="12"/>
    </row>
    <row r="111" spans="2:5">
      <c r="B111" s="96">
        <v>44469</v>
      </c>
      <c r="C111" s="6">
        <v>45.319200000000109</v>
      </c>
      <c r="D111" s="5">
        <v>8.6706000000000341</v>
      </c>
      <c r="E111" s="12"/>
    </row>
    <row r="112" spans="2:5">
      <c r="B112" s="96">
        <v>44500</v>
      </c>
      <c r="C112" s="6">
        <v>44.290600000000097</v>
      </c>
      <c r="D112" s="5">
        <v>8.5622000000000416</v>
      </c>
      <c r="E112" s="12"/>
    </row>
    <row r="113" spans="2:5">
      <c r="B113" s="96">
        <v>44530</v>
      </c>
      <c r="C113" s="6">
        <v>43.660900000000105</v>
      </c>
      <c r="D113" s="5">
        <v>9.2771000000000416</v>
      </c>
      <c r="E113" s="12"/>
    </row>
    <row r="114" spans="2:5">
      <c r="B114" s="96">
        <v>44561</v>
      </c>
      <c r="C114" s="6">
        <v>42.668600000000104</v>
      </c>
      <c r="D114" s="5">
        <v>9.4169000000000675</v>
      </c>
      <c r="E114" s="12"/>
    </row>
    <row r="115" spans="2:5">
      <c r="B115" s="96">
        <v>44592</v>
      </c>
      <c r="C115" s="6">
        <v>42.477300000000099</v>
      </c>
      <c r="D115" s="5">
        <v>10.122700000000062</v>
      </c>
      <c r="E115" s="12"/>
    </row>
    <row r="116" spans="2:5">
      <c r="B116" s="96">
        <v>44620</v>
      </c>
      <c r="C116" s="6">
        <v>42.634300000000088</v>
      </c>
      <c r="D116" s="5">
        <v>9.7960000000000953</v>
      </c>
      <c r="E116" s="12"/>
    </row>
    <row r="117" spans="2:5">
      <c r="B117" s="96">
        <v>44651</v>
      </c>
      <c r="C117" s="6">
        <v>42.606200000000072</v>
      </c>
      <c r="D117" s="5">
        <v>10.134400000000074</v>
      </c>
      <c r="E117" s="12"/>
    </row>
    <row r="118" spans="2:5">
      <c r="B118" s="96">
        <v>44681</v>
      </c>
      <c r="C118" s="6">
        <v>41.479500000000073</v>
      </c>
      <c r="D118" s="5">
        <v>9.4154000000000604</v>
      </c>
      <c r="E118" s="12"/>
    </row>
    <row r="119" spans="2:5">
      <c r="B119" s="96">
        <v>44712</v>
      </c>
      <c r="C119" s="6">
        <v>40.266600000000068</v>
      </c>
      <c r="D119" s="5">
        <v>9.6166000000000569</v>
      </c>
      <c r="E119" s="12"/>
    </row>
    <row r="120" spans="2:5">
      <c r="B120" s="96">
        <v>44742</v>
      </c>
      <c r="C120" s="6">
        <v>39.760400000000061</v>
      </c>
      <c r="D120" s="5">
        <v>9.3529000000000746</v>
      </c>
      <c r="E120" s="12"/>
    </row>
    <row r="121" spans="2:5">
      <c r="B121" s="96">
        <v>44773</v>
      </c>
      <c r="C121" s="6">
        <v>38.696400000000054</v>
      </c>
      <c r="D121" s="5">
        <v>9.0321000000000851</v>
      </c>
      <c r="E121" s="12"/>
    </row>
    <row r="122" spans="2:5">
      <c r="B122" s="96">
        <v>44804</v>
      </c>
      <c r="C122" s="6">
        <v>37.69980000000006</v>
      </c>
      <c r="D122" s="5">
        <v>9.2089000000000887</v>
      </c>
      <c r="E122" s="12"/>
    </row>
    <row r="123" spans="2:5">
      <c r="B123" s="96">
        <v>44834</v>
      </c>
      <c r="C123" s="6">
        <v>37.800700000000042</v>
      </c>
      <c r="D123" s="5">
        <v>10.576100000000086</v>
      </c>
      <c r="E123" s="12"/>
    </row>
    <row r="124" spans="2:5">
      <c r="B124" s="96">
        <v>44865</v>
      </c>
      <c r="C124" s="6">
        <v>37.765400000000035</v>
      </c>
      <c r="D124" s="5">
        <v>11.641200000000078</v>
      </c>
      <c r="E124" s="12"/>
    </row>
    <row r="125" spans="2:5">
      <c r="B125" s="96">
        <v>44895</v>
      </c>
      <c r="C125" s="6">
        <v>38.358700000000027</v>
      </c>
      <c r="D125" s="5">
        <v>12.011900000000074</v>
      </c>
    </row>
    <row r="126" spans="2:5">
      <c r="B126" s="96">
        <v>44926</v>
      </c>
      <c r="C126" s="6">
        <v>37.122800000000034</v>
      </c>
      <c r="D126" s="5">
        <v>12.077200000000055</v>
      </c>
    </row>
    <row r="127" spans="2:5">
      <c r="B127" s="96">
        <v>44957</v>
      </c>
      <c r="C127" s="6">
        <v>35.595400000000041</v>
      </c>
      <c r="D127" s="5">
        <v>10.584800000000046</v>
      </c>
    </row>
    <row r="128" spans="2:5">
      <c r="B128" s="96">
        <v>44985</v>
      </c>
      <c r="C128" s="6">
        <v>34.332200000000043</v>
      </c>
      <c r="D128" s="5">
        <v>11.109900000000037</v>
      </c>
    </row>
    <row r="129" spans="2:4">
      <c r="B129" s="96">
        <v>45016</v>
      </c>
      <c r="C129" s="6">
        <v>33.089300000000044</v>
      </c>
      <c r="D129" s="5">
        <v>10.865800000000018</v>
      </c>
    </row>
    <row r="130" spans="2:4">
      <c r="B130" s="96">
        <v>45046</v>
      </c>
      <c r="C130" s="6">
        <v>32.331100000000042</v>
      </c>
      <c r="D130" s="5">
        <v>10.69780000000001</v>
      </c>
    </row>
    <row r="131" spans="2:4">
      <c r="B131" s="96">
        <v>45077</v>
      </c>
      <c r="C131" s="6">
        <v>32.114800000000038</v>
      </c>
      <c r="D131" s="5">
        <v>11.455799999999988</v>
      </c>
    </row>
    <row r="132" spans="2:4">
      <c r="B132" s="96">
        <v>45107</v>
      </c>
      <c r="C132" s="6">
        <v>31.21110000000003</v>
      </c>
      <c r="D132" s="5">
        <v>10.462099999999998</v>
      </c>
    </row>
    <row r="133" spans="2:4">
      <c r="B133" s="96">
        <v>45138</v>
      </c>
      <c r="C133" s="6">
        <v>30.43200000000002</v>
      </c>
      <c r="D133" s="5">
        <v>10.756599999999992</v>
      </c>
    </row>
    <row r="134" spans="2:4">
      <c r="B134" s="96">
        <v>45169</v>
      </c>
      <c r="C134" s="6">
        <v>28.863300000000024</v>
      </c>
      <c r="D134" s="5">
        <v>10.933599999999984</v>
      </c>
    </row>
    <row r="135" spans="2:4">
      <c r="B135" s="96">
        <v>45199</v>
      </c>
      <c r="C135" s="6">
        <v>28.216900000000027</v>
      </c>
      <c r="D135" s="5">
        <v>12.227000000000022</v>
      </c>
    </row>
    <row r="136" spans="2:4">
      <c r="B136" s="96">
        <v>45230</v>
      </c>
      <c r="C136" s="6">
        <v>29.271100000000036</v>
      </c>
      <c r="D136" s="5">
        <v>12.98610000000005</v>
      </c>
    </row>
    <row r="137" spans="2:4">
      <c r="B137" s="67" t="s">
        <v>15</v>
      </c>
    </row>
  </sheetData>
  <mergeCells count="2">
    <mergeCell ref="A1:Z1"/>
    <mergeCell ref="B23:D23"/>
  </mergeCells>
  <hyperlinks>
    <hyperlink ref="A1" location="Contents!A1" display="A.Figure 5 - Cumulative stored gas, 2013 to October 2021" xr:uid="{79953793-3E36-4104-9047-C75751513606}"/>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F584C-FE3B-4ED7-AE47-A55DC5B9ED80}">
  <dimension ref="A1:Z29"/>
  <sheetViews>
    <sheetView showGridLines="0" zoomScaleNormal="100" workbookViewId="0">
      <pane ySplit="1" topLeftCell="A2" activePane="bottomLeft" state="frozen"/>
      <selection pane="bottomLeft" sqref="A1:Z1"/>
    </sheetView>
  </sheetViews>
  <sheetFormatPr defaultRowHeight="14.25"/>
  <cols>
    <col min="1" max="26" width="9.625" customWidth="1"/>
  </cols>
  <sheetData>
    <row r="1" spans="1:26" s="61" customFormat="1" ht="93" customHeight="1">
      <c r="A1" s="175" t="s">
        <v>180</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13" spans="1:26">
      <c r="N13" t="s">
        <v>6</v>
      </c>
    </row>
    <row r="21" spans="2:13" s="98" customFormat="1" ht="14.25" customHeight="1">
      <c r="B21" s="81"/>
      <c r="C21" s="82">
        <v>2023</v>
      </c>
      <c r="D21" s="81">
        <v>2024</v>
      </c>
      <c r="E21" s="82">
        <v>2025</v>
      </c>
      <c r="F21" s="81">
        <v>2026</v>
      </c>
      <c r="G21" s="82">
        <v>2027</v>
      </c>
      <c r="H21" s="81">
        <v>2028</v>
      </c>
      <c r="I21" s="82">
        <v>2029</v>
      </c>
      <c r="J21" s="81">
        <v>2030</v>
      </c>
      <c r="K21" s="82">
        <v>2031</v>
      </c>
      <c r="L21" s="81">
        <v>2032</v>
      </c>
      <c r="M21" s="82">
        <v>2033</v>
      </c>
    </row>
    <row r="22" spans="2:13" ht="34.5" customHeight="1">
      <c r="B22" s="4" t="s">
        <v>7</v>
      </c>
      <c r="C22" s="39">
        <v>1053.104</v>
      </c>
      <c r="D22" s="38">
        <v>1077.0104017850877</v>
      </c>
      <c r="E22" s="39">
        <v>1044.2462580995041</v>
      </c>
      <c r="F22" s="38">
        <v>1022.7174257044333</v>
      </c>
      <c r="G22" s="39">
        <v>1097.7646605901095</v>
      </c>
      <c r="H22" s="38">
        <v>1190.7059690505721</v>
      </c>
      <c r="I22" s="39">
        <v>1240.9957751497971</v>
      </c>
      <c r="J22" s="38">
        <v>1159.6560886154712</v>
      </c>
      <c r="K22" s="39">
        <v>1121.7843573486757</v>
      </c>
      <c r="L22" s="38">
        <v>985.20890514616201</v>
      </c>
      <c r="M22" s="39">
        <v>963.20271507781558</v>
      </c>
    </row>
    <row r="23" spans="2:13" ht="34.5" customHeight="1">
      <c r="B23" s="4" t="s">
        <v>8</v>
      </c>
      <c r="C23" s="39">
        <v>1065.6706318731599</v>
      </c>
      <c r="D23" s="38">
        <v>1132.5590877107759</v>
      </c>
      <c r="E23" s="39">
        <v>1153.1078672909589</v>
      </c>
      <c r="F23" s="38">
        <v>1147.297337992961</v>
      </c>
      <c r="G23" s="39">
        <v>1123.700054511085</v>
      </c>
      <c r="H23" s="38">
        <v>1248.8305103297289</v>
      </c>
      <c r="I23" s="39">
        <v>1240.596046155011</v>
      </c>
      <c r="J23" s="38">
        <v>1236.6170277842759</v>
      </c>
      <c r="K23" s="39">
        <v>1309.875426686021</v>
      </c>
      <c r="L23" s="38">
        <v>1339.6434044416019</v>
      </c>
      <c r="M23" s="39">
        <v>1324.7774401079851</v>
      </c>
    </row>
    <row r="24" spans="2:13" ht="54" customHeight="1">
      <c r="B24" s="4" t="s">
        <v>9</v>
      </c>
      <c r="C24" s="39">
        <v>1083.54279213871</v>
      </c>
      <c r="D24" s="38">
        <v>1053.4867265473072</v>
      </c>
      <c r="E24" s="39">
        <v>1090.0578979076415</v>
      </c>
      <c r="F24" s="38">
        <v>1090.7784915665366</v>
      </c>
      <c r="G24" s="39">
        <v>1120.8841169607861</v>
      </c>
      <c r="H24" s="38">
        <v>1157.6219399515364</v>
      </c>
      <c r="I24" s="39">
        <v>1219.0030725614831</v>
      </c>
      <c r="J24" s="38">
        <v>1077.1540586166634</v>
      </c>
      <c r="K24" s="39">
        <v>1025.2454948295224</v>
      </c>
      <c r="L24" s="38">
        <v>981.93283242635914</v>
      </c>
      <c r="M24" s="39"/>
    </row>
    <row r="25" spans="2:13" ht="36" customHeight="1">
      <c r="B25" s="4" t="s">
        <v>10</v>
      </c>
      <c r="C25" s="39">
        <v>1099</v>
      </c>
      <c r="D25" s="38">
        <v>1103</v>
      </c>
      <c r="E25" s="39">
        <v>1123</v>
      </c>
      <c r="F25" s="38">
        <v>1117</v>
      </c>
      <c r="G25" s="39">
        <v>1107</v>
      </c>
      <c r="H25" s="38">
        <v>1115</v>
      </c>
      <c r="I25" s="39">
        <v>1171</v>
      </c>
      <c r="J25" s="38">
        <v>1290</v>
      </c>
      <c r="K25" s="39">
        <v>1284</v>
      </c>
      <c r="L25" s="38">
        <v>1278</v>
      </c>
      <c r="M25" s="39"/>
    </row>
    <row r="29" spans="2:13">
      <c r="B29" t="s">
        <v>6</v>
      </c>
    </row>
  </sheetData>
  <mergeCells count="1">
    <mergeCell ref="A1:Z1"/>
  </mergeCells>
  <hyperlinks>
    <hyperlink ref="A1" location="Contents!A1" display="Figure 1 - Expected scenario WA gas market balance, 2024 to 2033 (TJ/day)" xr:uid="{D20D50F6-BCBE-4931-B8C7-82756EDD4AED}"/>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41895-3D21-4FDD-AD46-D04AD63207CF}">
  <dimension ref="A1:Z28"/>
  <sheetViews>
    <sheetView workbookViewId="0">
      <selection sqref="A1:Z1"/>
    </sheetView>
  </sheetViews>
  <sheetFormatPr defaultColWidth="0" defaultRowHeight="14.25"/>
  <cols>
    <col min="1" max="1" width="9.625" style="1" customWidth="1"/>
    <col min="2" max="2" width="11.625" style="1" customWidth="1"/>
    <col min="3" max="14" width="9.625" style="1" customWidth="1"/>
    <col min="15" max="20" width="9.25" style="1" customWidth="1"/>
    <col min="21" max="26" width="8.25" style="1" customWidth="1"/>
    <col min="27" max="16384" width="8.25" style="1" hidden="1"/>
  </cols>
  <sheetData>
    <row r="1" spans="1:26" s="61" customFormat="1" ht="93" customHeight="1">
      <c r="A1" s="175" t="s">
        <v>147</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14" spans="1:26">
      <c r="M14" s="1" t="s">
        <v>6</v>
      </c>
    </row>
    <row r="20" spans="2:16" s="104" customFormat="1" ht="38.25" customHeight="1">
      <c r="B20" s="81" t="s">
        <v>96</v>
      </c>
      <c r="C20" s="82">
        <v>2023</v>
      </c>
      <c r="D20" s="81">
        <v>2024</v>
      </c>
      <c r="E20" s="82">
        <v>2025</v>
      </c>
      <c r="F20" s="81">
        <v>2026</v>
      </c>
      <c r="G20" s="82">
        <v>2027</v>
      </c>
      <c r="H20" s="81">
        <v>2028</v>
      </c>
      <c r="I20" s="82">
        <v>2029</v>
      </c>
      <c r="J20" s="81">
        <v>2030</v>
      </c>
      <c r="K20" s="82">
        <v>2031</v>
      </c>
      <c r="L20" s="81">
        <v>2032</v>
      </c>
      <c r="M20" s="82">
        <v>2033</v>
      </c>
    </row>
    <row r="21" spans="2:16" ht="16.5">
      <c r="B21" s="86" t="s">
        <v>48</v>
      </c>
      <c r="C21" s="6">
        <v>1046.4373333333333</v>
      </c>
      <c r="D21" s="5">
        <v>1062.0104017850877</v>
      </c>
      <c r="E21" s="6">
        <v>1031.918688264554</v>
      </c>
      <c r="F21" s="5">
        <v>992.58616050206183</v>
      </c>
      <c r="G21" s="6">
        <v>959.4384019702004</v>
      </c>
      <c r="H21" s="5">
        <v>1020.8631334105198</v>
      </c>
      <c r="I21" s="6">
        <v>1100.9957751497971</v>
      </c>
      <c r="J21" s="5">
        <v>1042.2634446487027</v>
      </c>
      <c r="K21" s="6">
        <v>1018.3211194168514</v>
      </c>
      <c r="L21" s="5">
        <v>898.61960423233916</v>
      </c>
      <c r="M21" s="6">
        <v>868.02125375400374</v>
      </c>
      <c r="N21" s="122"/>
      <c r="O21" s="19"/>
      <c r="P21" s="19"/>
    </row>
    <row r="22" spans="2:16" ht="16.5">
      <c r="B22" s="86" t="s">
        <v>49</v>
      </c>
      <c r="C22" s="6">
        <v>1053.104</v>
      </c>
      <c r="D22" s="5">
        <v>1077.0104017850877</v>
      </c>
      <c r="E22" s="6">
        <v>1044.2462580995041</v>
      </c>
      <c r="F22" s="5">
        <v>1022.7174257044333</v>
      </c>
      <c r="G22" s="6">
        <v>1097.7646605901095</v>
      </c>
      <c r="H22" s="5">
        <v>1190.7059690505721</v>
      </c>
      <c r="I22" s="6">
        <v>1240.9957751497971</v>
      </c>
      <c r="J22" s="5">
        <v>1159.6560886154712</v>
      </c>
      <c r="K22" s="6">
        <v>1121.7843573486757</v>
      </c>
      <c r="L22" s="5">
        <v>985.20890514616201</v>
      </c>
      <c r="M22" s="6">
        <v>963.20271507781558</v>
      </c>
      <c r="N22" s="122"/>
      <c r="O22" s="19"/>
      <c r="P22" s="19"/>
    </row>
    <row r="23" spans="2:16" ht="16.5">
      <c r="B23" s="86" t="s">
        <v>50</v>
      </c>
      <c r="C23" s="6">
        <v>1058.0940000000001</v>
      </c>
      <c r="D23" s="5">
        <v>1087.0104017850877</v>
      </c>
      <c r="E23" s="6">
        <v>1074.2462580995043</v>
      </c>
      <c r="F23" s="5">
        <v>1152.7174257044333</v>
      </c>
      <c r="G23" s="6">
        <v>1334.0979939234426</v>
      </c>
      <c r="H23" s="5">
        <v>1366.7059690505721</v>
      </c>
      <c r="I23" s="6">
        <v>1387.2957751497972</v>
      </c>
      <c r="J23" s="5">
        <v>1317.2132971091021</v>
      </c>
      <c r="K23" s="6">
        <v>1299.9845791591222</v>
      </c>
      <c r="L23" s="5">
        <v>1190.432168117447</v>
      </c>
      <c r="M23" s="6">
        <v>1139.8594013645306</v>
      </c>
      <c r="N23" s="122"/>
      <c r="O23" s="19"/>
      <c r="P23" s="19"/>
    </row>
    <row r="24" spans="2:16" ht="16.5">
      <c r="C24" s="122"/>
      <c r="D24" s="122"/>
      <c r="E24" s="122"/>
      <c r="F24" s="122"/>
      <c r="G24" s="122"/>
      <c r="H24" s="122"/>
      <c r="I24" s="122"/>
      <c r="J24" s="122"/>
      <c r="K24" s="122"/>
      <c r="L24" s="122"/>
      <c r="M24" s="122"/>
      <c r="N24" s="122"/>
    </row>
    <row r="25" spans="2:16" ht="16.5">
      <c r="C25" s="122"/>
      <c r="D25" s="122"/>
      <c r="E25" s="122"/>
      <c r="F25" s="122"/>
      <c r="G25" s="122"/>
      <c r="H25" s="122"/>
      <c r="I25" s="122"/>
      <c r="J25" s="122"/>
      <c r="K25" s="122"/>
      <c r="L25" s="122"/>
      <c r="M25" s="122"/>
      <c r="N25" s="122"/>
    </row>
    <row r="26" spans="2:16" ht="16.5">
      <c r="C26" s="122"/>
      <c r="D26" s="122"/>
      <c r="E26" s="122"/>
      <c r="F26" s="122"/>
      <c r="G26" s="122"/>
      <c r="H26" s="122"/>
      <c r="I26" s="122"/>
      <c r="J26" s="122"/>
      <c r="K26" s="122"/>
      <c r="L26" s="122"/>
      <c r="M26" s="122"/>
      <c r="N26" s="122"/>
    </row>
    <row r="27" spans="2:16" ht="16.5">
      <c r="C27" s="122"/>
      <c r="D27" s="122"/>
      <c r="E27" s="122"/>
      <c r="F27" s="122"/>
      <c r="G27" s="122"/>
      <c r="H27" s="122"/>
      <c r="I27" s="122"/>
      <c r="J27" s="122"/>
      <c r="K27" s="122"/>
      <c r="L27" s="122"/>
      <c r="M27" s="122"/>
      <c r="N27" s="122"/>
    </row>
    <row r="28" spans="2:16" ht="16.5">
      <c r="C28" s="122"/>
      <c r="D28" s="122"/>
      <c r="E28" s="122"/>
      <c r="F28" s="122"/>
      <c r="G28" s="122"/>
      <c r="H28" s="122"/>
      <c r="I28" s="122"/>
      <c r="J28" s="122"/>
      <c r="K28" s="122"/>
      <c r="L28" s="122"/>
      <c r="M28" s="122"/>
      <c r="N28" s="122"/>
    </row>
  </sheetData>
  <mergeCells count="1">
    <mergeCell ref="A1:Z1"/>
  </mergeCells>
  <hyperlinks>
    <hyperlink ref="A1" location="Contents!A1" display="Figure 19 - 2023 WA GSOO potential gas supply forecasts in three scenarios, 2023 to 2033 (TJ/day)" xr:uid="{EF5DD696-7944-4CDB-BD7D-0AB1DE4A09B2}"/>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DD856-0BF8-4490-909A-A40631F1C4A7}">
  <dimension ref="A1:Z22"/>
  <sheetViews>
    <sheetView workbookViewId="0">
      <selection activeCell="P20" sqref="P20"/>
    </sheetView>
  </sheetViews>
  <sheetFormatPr defaultColWidth="0" defaultRowHeight="14.25"/>
  <cols>
    <col min="1" max="26" width="9.625" style="1" customWidth="1"/>
    <col min="27" max="16384" width="8.25" style="1" hidden="1"/>
  </cols>
  <sheetData>
    <row r="1" spans="1:26" s="61" customFormat="1" ht="93" customHeight="1">
      <c r="A1" s="175" t="s">
        <v>176</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0" spans="2:13" s="16" customFormat="1" ht="16.5">
      <c r="B20" s="81"/>
      <c r="C20" s="82">
        <v>2023</v>
      </c>
      <c r="D20" s="81">
        <v>2024</v>
      </c>
      <c r="E20" s="82">
        <v>2025</v>
      </c>
      <c r="F20" s="81">
        <v>2026</v>
      </c>
      <c r="G20" s="82">
        <v>2027</v>
      </c>
      <c r="H20" s="81">
        <v>2028</v>
      </c>
      <c r="I20" s="82">
        <v>2029</v>
      </c>
      <c r="J20" s="81">
        <v>2030</v>
      </c>
      <c r="K20" s="82">
        <v>2031</v>
      </c>
      <c r="L20" s="81">
        <v>2032</v>
      </c>
      <c r="M20" s="82">
        <v>2033</v>
      </c>
    </row>
    <row r="21" spans="2:13" ht="57" customHeight="1">
      <c r="B21" s="86" t="s">
        <v>97</v>
      </c>
      <c r="C21" s="163">
        <v>1083.5427921387127</v>
      </c>
      <c r="D21" s="164">
        <v>1053.4867265473072</v>
      </c>
      <c r="E21" s="163">
        <v>1090.0578979076415</v>
      </c>
      <c r="F21" s="164">
        <v>1090.7784915665366</v>
      </c>
      <c r="G21" s="163">
        <v>1120.8841169607861</v>
      </c>
      <c r="H21" s="164">
        <v>1157.6219399515364</v>
      </c>
      <c r="I21" s="163">
        <v>1219.0030725614831</v>
      </c>
      <c r="J21" s="164">
        <v>1077.1540586166634</v>
      </c>
      <c r="K21" s="163">
        <v>1025.2454948295224</v>
      </c>
      <c r="L21" s="164">
        <v>981.93283242635914</v>
      </c>
      <c r="M21" s="163"/>
    </row>
    <row r="22" spans="2:13" ht="57" customHeight="1">
      <c r="B22" s="86" t="s">
        <v>98</v>
      </c>
      <c r="C22" s="163"/>
      <c r="D22" s="164">
        <v>1077.0104017850877</v>
      </c>
      <c r="E22" s="163">
        <v>1044.2462580995041</v>
      </c>
      <c r="F22" s="164">
        <v>1022.7174257044333</v>
      </c>
      <c r="G22" s="163">
        <v>1097.7646605901095</v>
      </c>
      <c r="H22" s="164">
        <v>1190.7059690505721</v>
      </c>
      <c r="I22" s="163">
        <v>1240.9957751497971</v>
      </c>
      <c r="J22" s="164">
        <v>1159.6560886154712</v>
      </c>
      <c r="K22" s="163">
        <v>1121.7843573486757</v>
      </c>
      <c r="L22" s="164">
        <v>985.20890514616201</v>
      </c>
      <c r="M22" s="163">
        <v>963.20271507781558</v>
      </c>
    </row>
  </sheetData>
  <mergeCells count="1">
    <mergeCell ref="A1:Z1"/>
  </mergeCells>
  <hyperlinks>
    <hyperlink ref="A1" location="Contents!A1" display="Figure 20 - Potential gas supply forecasts from 2022 and 2023 WA GSOOs, Expected scenario (TJ/day)" xr:uid="{F80107BE-3631-4C19-AA9D-B8D1F9D43FD9}"/>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A703B-4FC8-44AE-B520-A9FE1667567A}">
  <dimension ref="A1:Z25"/>
  <sheetViews>
    <sheetView showGridLines="0" zoomScaleNormal="100" workbookViewId="0">
      <pane ySplit="1" topLeftCell="A2" activePane="bottomLeft" state="frozen"/>
      <selection sqref="A1:Z19"/>
      <selection pane="bottomLeft" activeCell="S21" sqref="S21"/>
    </sheetView>
  </sheetViews>
  <sheetFormatPr defaultRowHeight="14.25"/>
  <cols>
    <col min="1" max="13" width="9.125" customWidth="1"/>
  </cols>
  <sheetData>
    <row r="1" spans="1:26" s="61" customFormat="1" ht="93" customHeight="1">
      <c r="A1" s="175" t="s">
        <v>178</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18" spans="2:21">
      <c r="U18" t="s">
        <v>6</v>
      </c>
    </row>
    <row r="20" spans="2:21" s="97" customFormat="1" ht="16.5">
      <c r="B20" s="81"/>
      <c r="C20" s="82">
        <v>2023</v>
      </c>
      <c r="D20" s="81">
        <v>2024</v>
      </c>
      <c r="E20" s="82">
        <v>2025</v>
      </c>
      <c r="F20" s="81">
        <v>2026</v>
      </c>
      <c r="G20" s="82">
        <v>2027</v>
      </c>
      <c r="H20" s="81">
        <v>2028</v>
      </c>
      <c r="I20" s="82">
        <v>2029</v>
      </c>
      <c r="J20" s="81">
        <v>2030</v>
      </c>
      <c r="K20" s="82">
        <v>2031</v>
      </c>
      <c r="L20" s="81">
        <v>2032</v>
      </c>
      <c r="M20" s="82">
        <v>2033</v>
      </c>
    </row>
    <row r="21" spans="2:21" ht="15.75" customHeight="1">
      <c r="B21" s="86" t="s">
        <v>99</v>
      </c>
      <c r="C21" s="6">
        <v>956</v>
      </c>
      <c r="D21" s="5">
        <v>947</v>
      </c>
      <c r="E21" s="6">
        <v>946</v>
      </c>
      <c r="F21" s="5">
        <v>954</v>
      </c>
      <c r="G21" s="6">
        <v>941</v>
      </c>
      <c r="H21" s="5">
        <v>935</v>
      </c>
      <c r="I21" s="6">
        <v>937</v>
      </c>
      <c r="J21" s="5">
        <v>938.93254813698616</v>
      </c>
      <c r="K21" s="6">
        <v>898</v>
      </c>
      <c r="L21" s="5"/>
      <c r="M21" s="6"/>
    </row>
    <row r="22" spans="2:21" ht="15.75" customHeight="1">
      <c r="B22" s="86" t="s">
        <v>100</v>
      </c>
      <c r="C22" s="6">
        <v>980.86618825863729</v>
      </c>
      <c r="D22" s="5">
        <v>993.91926766697975</v>
      </c>
      <c r="E22" s="6">
        <v>1008.7441446153215</v>
      </c>
      <c r="F22" s="5">
        <v>962.20114195725762</v>
      </c>
      <c r="G22" s="6">
        <v>959.21901550229586</v>
      </c>
      <c r="H22" s="5">
        <v>937.60482051253393</v>
      </c>
      <c r="I22" s="6">
        <v>934.6476291681297</v>
      </c>
      <c r="J22" s="5">
        <v>912.13737984466991</v>
      </c>
      <c r="K22" s="6">
        <v>865.4</v>
      </c>
      <c r="L22" s="5">
        <v>810.6</v>
      </c>
      <c r="M22" s="6"/>
    </row>
    <row r="23" spans="2:21">
      <c r="B23" s="86" t="s">
        <v>101</v>
      </c>
      <c r="C23" s="6">
        <v>908.997895082642</v>
      </c>
      <c r="D23" s="5">
        <v>911.56553033989746</v>
      </c>
      <c r="E23" s="6">
        <v>909.17986659015003</v>
      </c>
      <c r="F23" s="5">
        <v>913.84567392594431</v>
      </c>
      <c r="G23" s="6">
        <v>853.26316167301127</v>
      </c>
      <c r="H23" s="5">
        <v>864.0737442810962</v>
      </c>
      <c r="I23" s="6">
        <v>833.97680621570237</v>
      </c>
      <c r="J23" s="5">
        <v>800.70845731025008</v>
      </c>
      <c r="K23" s="6">
        <v>754.23953247471377</v>
      </c>
      <c r="L23" s="5">
        <v>745.7555820807554</v>
      </c>
      <c r="M23" s="6">
        <v>729.59936679518023</v>
      </c>
    </row>
    <row r="24" spans="2:21" ht="16.5">
      <c r="C24" s="108"/>
      <c r="D24" s="108"/>
      <c r="E24" s="108"/>
      <c r="F24" s="108"/>
      <c r="G24" s="108"/>
      <c r="H24" s="108"/>
      <c r="I24" s="108"/>
      <c r="J24" s="108"/>
      <c r="K24" s="108"/>
      <c r="L24" s="108"/>
      <c r="M24" s="108"/>
    </row>
    <row r="25" spans="2:21">
      <c r="B25" s="23"/>
    </row>
  </sheetData>
  <mergeCells count="1">
    <mergeCell ref="A1:Z1"/>
  </mergeCells>
  <phoneticPr fontId="60" type="noConversion"/>
  <hyperlinks>
    <hyperlink ref="A1" location="Contents!A1" display="Figure 21 - Comparison of consumer expected demand, 2021, 2022,  and 2023 FIRs" xr:uid="{35E2EBAA-0C4B-4274-8E84-C796B8B27943}"/>
  </hyperlinks>
  <pageMargins left="0.7" right="0.7" top="0.75" bottom="0.75" header="0.3" footer="0.3"/>
  <pageSetup paperSize="9"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E69D6-686D-4504-95D9-43D7D239F0B7}">
  <dimension ref="A1:Z35"/>
  <sheetViews>
    <sheetView showGridLines="0" zoomScaleNormal="100" workbookViewId="0">
      <pane ySplit="1" topLeftCell="A2" activePane="bottomLeft" state="frozen"/>
      <selection sqref="A1:Z19"/>
      <selection pane="bottomLeft" sqref="A1:Z1"/>
    </sheetView>
  </sheetViews>
  <sheetFormatPr defaultRowHeight="14.25"/>
  <cols>
    <col min="1" max="12" width="9.125" customWidth="1"/>
  </cols>
  <sheetData>
    <row r="1" spans="1:26" s="61" customFormat="1" ht="93" customHeight="1">
      <c r="A1" s="175" t="s">
        <v>166</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0" spans="2:14" s="98" customFormat="1" ht="25.15" customHeight="1">
      <c r="B20" s="81" t="s">
        <v>102</v>
      </c>
      <c r="C20" s="82">
        <v>2024</v>
      </c>
      <c r="D20" s="81">
        <v>2025</v>
      </c>
      <c r="E20" s="82">
        <v>2026</v>
      </c>
      <c r="F20" s="81">
        <v>2027</v>
      </c>
      <c r="G20" s="82">
        <v>2028</v>
      </c>
      <c r="H20" s="81">
        <v>2029</v>
      </c>
      <c r="I20" s="82">
        <v>2030</v>
      </c>
      <c r="J20" s="81">
        <v>2031</v>
      </c>
      <c r="K20" s="82">
        <v>2032</v>
      </c>
      <c r="L20" s="81">
        <v>2033</v>
      </c>
    </row>
    <row r="21" spans="2:14" ht="25.15" customHeight="1">
      <c r="B21" s="86" t="s">
        <v>103</v>
      </c>
      <c r="C21" s="163">
        <v>729</v>
      </c>
      <c r="D21" s="164">
        <v>623</v>
      </c>
      <c r="E21" s="163">
        <v>584</v>
      </c>
      <c r="F21" s="164">
        <v>530</v>
      </c>
      <c r="G21" s="163">
        <v>429</v>
      </c>
      <c r="H21" s="164">
        <v>361</v>
      </c>
      <c r="I21" s="163">
        <v>326</v>
      </c>
      <c r="J21" s="164">
        <v>331</v>
      </c>
      <c r="K21" s="163"/>
      <c r="L21" s="164" t="s">
        <v>6</v>
      </c>
      <c r="M21" s="97"/>
    </row>
    <row r="22" spans="2:14" ht="25.15" customHeight="1">
      <c r="B22" s="86" t="s">
        <v>104</v>
      </c>
      <c r="C22" s="163">
        <v>809.7</v>
      </c>
      <c r="D22" s="164">
        <v>696.6</v>
      </c>
      <c r="E22" s="163">
        <v>633.6</v>
      </c>
      <c r="F22" s="164">
        <v>552.5</v>
      </c>
      <c r="G22" s="163">
        <v>438.5</v>
      </c>
      <c r="H22" s="164">
        <v>335.5</v>
      </c>
      <c r="I22" s="163">
        <v>286.5</v>
      </c>
      <c r="J22" s="164">
        <v>276.5</v>
      </c>
      <c r="K22" s="163">
        <v>232.8</v>
      </c>
      <c r="L22" s="164"/>
      <c r="M22" s="97"/>
    </row>
    <row r="23" spans="2:14" s="24" customFormat="1" ht="25.15" customHeight="1">
      <c r="B23" s="86" t="s">
        <v>105</v>
      </c>
      <c r="C23" s="163">
        <v>976.6329907103825</v>
      </c>
      <c r="D23" s="164">
        <v>785.61849698630135</v>
      </c>
      <c r="E23" s="163">
        <v>614.25878684931513</v>
      </c>
      <c r="F23" s="164">
        <v>603.29999999999995</v>
      </c>
      <c r="G23" s="163">
        <v>515.79999999999995</v>
      </c>
      <c r="H23" s="164">
        <v>477.8</v>
      </c>
      <c r="I23" s="163">
        <v>432.8</v>
      </c>
      <c r="J23" s="164">
        <v>379.8</v>
      </c>
      <c r="K23" s="163">
        <v>340.9</v>
      </c>
      <c r="L23" s="164">
        <v>320.89999999999998</v>
      </c>
      <c r="M23" s="98"/>
    </row>
    <row r="24" spans="2:14" ht="16.5">
      <c r="B24" s="97"/>
      <c r="C24" s="165"/>
      <c r="D24" s="165"/>
      <c r="E24" s="165"/>
      <c r="F24" s="165"/>
      <c r="G24" s="165"/>
      <c r="H24" s="165"/>
      <c r="I24" s="165"/>
      <c r="J24" s="165"/>
      <c r="K24" s="165"/>
      <c r="L24" s="165"/>
      <c r="M24" s="97"/>
    </row>
    <row r="25" spans="2:14" s="24" customFormat="1" ht="50.1" customHeight="1">
      <c r="B25" s="86" t="s">
        <v>106</v>
      </c>
      <c r="C25" s="163">
        <v>911.56553033989746</v>
      </c>
      <c r="D25" s="164">
        <v>909.17986659015003</v>
      </c>
      <c r="E25" s="163">
        <v>913.84567392594431</v>
      </c>
      <c r="F25" s="164">
        <v>853.26316167301127</v>
      </c>
      <c r="G25" s="163">
        <v>864.0737442810962</v>
      </c>
      <c r="H25" s="164">
        <v>833.97680621570237</v>
      </c>
      <c r="I25" s="163">
        <v>800.70845731025008</v>
      </c>
      <c r="J25" s="164">
        <v>754.23953247471377</v>
      </c>
      <c r="K25" s="163">
        <v>745.7555820807554</v>
      </c>
      <c r="L25" s="164">
        <v>729.59936679518023</v>
      </c>
      <c r="M25" s="98"/>
      <c r="N25" s="24" t="s">
        <v>6</v>
      </c>
    </row>
    <row r="26" spans="2:14" ht="16.5">
      <c r="B26" s="97"/>
      <c r="C26" s="97"/>
      <c r="D26" s="97"/>
      <c r="E26" s="97"/>
      <c r="F26" s="97"/>
      <c r="G26" s="97"/>
      <c r="H26" s="97"/>
      <c r="I26" s="97"/>
      <c r="J26" s="97"/>
      <c r="K26" s="97"/>
      <c r="L26" s="97"/>
      <c r="M26" s="97"/>
    </row>
    <row r="27" spans="2:14" ht="16.5">
      <c r="B27" s="97"/>
      <c r="C27" s="99"/>
      <c r="D27" s="99"/>
      <c r="E27" s="99"/>
      <c r="F27" s="99"/>
      <c r="G27" s="99"/>
      <c r="H27" s="99"/>
      <c r="I27" s="99"/>
      <c r="J27" s="99"/>
      <c r="K27" s="97"/>
      <c r="L27" s="97"/>
      <c r="M27" s="97"/>
    </row>
    <row r="28" spans="2:14" ht="16.5">
      <c r="B28" s="97"/>
      <c r="C28" s="97"/>
      <c r="D28" s="97"/>
      <c r="E28" s="97"/>
      <c r="F28" s="97"/>
      <c r="G28" s="97"/>
      <c r="H28" s="97"/>
      <c r="I28" s="97"/>
      <c r="J28" s="97"/>
      <c r="K28" s="97"/>
      <c r="L28" s="97"/>
      <c r="M28" s="97"/>
    </row>
    <row r="29" spans="2:14" ht="15">
      <c r="B29" s="26"/>
      <c r="C29" s="27"/>
      <c r="D29" s="28"/>
      <c r="E29" s="28"/>
      <c r="F29" s="28"/>
      <c r="G29" s="28"/>
      <c r="H29" s="28"/>
      <c r="I29" s="28"/>
      <c r="J29" s="28"/>
      <c r="K29" s="28"/>
      <c r="L29" s="28"/>
      <c r="M29" s="28"/>
      <c r="N29" s="28"/>
    </row>
    <row r="30" spans="2:14" ht="15">
      <c r="B30" s="26"/>
      <c r="C30" s="28"/>
      <c r="D30" s="28"/>
      <c r="E30" s="28"/>
      <c r="F30" s="28"/>
      <c r="G30" s="28"/>
      <c r="H30" s="28"/>
      <c r="I30" s="28"/>
      <c r="J30" s="28"/>
      <c r="K30" s="28"/>
      <c r="L30" s="28"/>
      <c r="M30" s="28"/>
      <c r="N30" s="28"/>
    </row>
    <row r="31" spans="2:14" ht="15">
      <c r="B31" s="26"/>
      <c r="C31" s="29"/>
      <c r="D31" s="29"/>
      <c r="E31" s="29"/>
      <c r="F31" s="29"/>
      <c r="G31" s="29"/>
      <c r="H31" s="29"/>
      <c r="I31" s="29"/>
      <c r="J31" s="29"/>
      <c r="K31" s="29"/>
      <c r="L31" s="30"/>
      <c r="M31" s="30"/>
      <c r="N31" s="29"/>
    </row>
    <row r="32" spans="2:14" ht="15">
      <c r="B32" s="26"/>
      <c r="C32" s="28"/>
      <c r="D32" s="28"/>
      <c r="E32" s="28"/>
      <c r="F32" s="28"/>
      <c r="G32" s="28"/>
      <c r="H32" s="28"/>
      <c r="I32" s="28"/>
      <c r="J32" s="28"/>
      <c r="K32" s="28"/>
      <c r="L32" s="28"/>
      <c r="M32" s="28"/>
      <c r="N32" s="28"/>
    </row>
    <row r="34" spans="2:14" ht="15">
      <c r="B34" s="18"/>
    </row>
    <row r="35" spans="2:14">
      <c r="C35" s="28"/>
      <c r="D35" s="28"/>
      <c r="E35" s="28"/>
      <c r="F35" s="28"/>
      <c r="G35" s="28"/>
      <c r="H35" s="28"/>
      <c r="I35" s="28"/>
      <c r="J35" s="28"/>
      <c r="K35" s="28"/>
      <c r="L35" s="28"/>
      <c r="M35" s="28"/>
      <c r="N35" s="28"/>
    </row>
  </sheetData>
  <mergeCells count="1">
    <mergeCell ref="A1:Z1"/>
  </mergeCells>
  <hyperlinks>
    <hyperlink ref="A1" location="Contents!A1" display="Figure 22 - Comparison of consumer maximum contracted levels (MCQ), 2021 to 2023 FIRs " xr:uid="{3C945A70-5BEC-4539-8DA5-CDE7E3F8FC47}"/>
  </hyperlinks>
  <pageMargins left="0.7" right="0.7" top="0.75" bottom="0.75"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FF3C5-49C3-4DE9-AD12-6C2D54E56413}">
  <dimension ref="A1:AD68"/>
  <sheetViews>
    <sheetView showGridLines="0" zoomScaleNormal="100" workbookViewId="0">
      <pane ySplit="1" topLeftCell="A2" activePane="bottomLeft" state="frozen"/>
      <selection sqref="A1:Z1"/>
      <selection pane="bottomLeft" activeCell="U19" sqref="U19"/>
    </sheetView>
  </sheetViews>
  <sheetFormatPr defaultColWidth="9" defaultRowHeight="12.75"/>
  <cols>
    <col min="1" max="1" width="9.25" style="31" customWidth="1"/>
    <col min="2" max="14" width="9.125" style="31" customWidth="1"/>
    <col min="15" max="16384" width="9" style="31"/>
  </cols>
  <sheetData>
    <row r="1" spans="1:26" s="61" customFormat="1" ht="93" customHeight="1">
      <c r="A1" s="175" t="s">
        <v>107</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ht="14.25">
      <c r="A2"/>
      <c r="B2"/>
      <c r="C2"/>
      <c r="D2"/>
      <c r="E2"/>
      <c r="F2"/>
      <c r="G2"/>
      <c r="H2"/>
      <c r="I2"/>
      <c r="J2"/>
      <c r="K2"/>
      <c r="L2"/>
      <c r="M2"/>
    </row>
    <row r="3" spans="1:26" ht="14.25">
      <c r="A3"/>
      <c r="B3"/>
      <c r="C3"/>
      <c r="D3"/>
      <c r="E3"/>
      <c r="F3"/>
      <c r="G3"/>
      <c r="H3"/>
      <c r="I3"/>
      <c r="J3"/>
      <c r="K3"/>
      <c r="L3"/>
      <c r="M3"/>
      <c r="V3" s="32"/>
    </row>
    <row r="4" spans="1:26" ht="14.25">
      <c r="A4"/>
      <c r="B4"/>
      <c r="C4"/>
      <c r="D4"/>
      <c r="E4"/>
      <c r="F4"/>
      <c r="G4"/>
      <c r="H4"/>
      <c r="I4"/>
      <c r="J4"/>
      <c r="K4"/>
      <c r="L4"/>
      <c r="M4"/>
      <c r="N4"/>
      <c r="O4"/>
      <c r="P4"/>
      <c r="V4"/>
    </row>
    <row r="5" spans="1:26" ht="14.25">
      <c r="A5"/>
      <c r="B5"/>
      <c r="C5"/>
      <c r="D5"/>
      <c r="E5"/>
      <c r="F5"/>
      <c r="G5"/>
      <c r="H5"/>
      <c r="I5"/>
      <c r="J5"/>
      <c r="K5"/>
      <c r="L5"/>
      <c r="M5"/>
      <c r="N5"/>
      <c r="O5"/>
      <c r="P5"/>
    </row>
    <row r="6" spans="1:26" ht="14.25">
      <c r="A6"/>
      <c r="B6"/>
      <c r="C6"/>
      <c r="D6"/>
      <c r="E6"/>
      <c r="F6"/>
      <c r="G6"/>
      <c r="H6"/>
      <c r="I6"/>
      <c r="J6"/>
      <c r="K6"/>
      <c r="L6"/>
      <c r="M6"/>
      <c r="N6"/>
      <c r="O6"/>
      <c r="P6"/>
      <c r="U6" s="33"/>
      <c r="V6" s="34"/>
    </row>
    <row r="7" spans="1:26" ht="14.25">
      <c r="A7"/>
      <c r="B7"/>
      <c r="C7"/>
      <c r="D7"/>
      <c r="E7"/>
      <c r="F7"/>
      <c r="G7"/>
      <c r="H7"/>
      <c r="I7"/>
      <c r="J7"/>
      <c r="K7"/>
      <c r="L7"/>
      <c r="M7"/>
      <c r="N7"/>
      <c r="O7"/>
      <c r="P7"/>
    </row>
    <row r="8" spans="1:26" ht="14.25">
      <c r="A8"/>
      <c r="B8"/>
      <c r="C8"/>
      <c r="D8"/>
      <c r="E8"/>
      <c r="F8"/>
      <c r="G8"/>
      <c r="H8"/>
      <c r="I8"/>
      <c r="J8"/>
      <c r="K8"/>
      <c r="L8"/>
      <c r="M8"/>
      <c r="N8"/>
      <c r="O8"/>
      <c r="P8"/>
    </row>
    <row r="9" spans="1:26" ht="14.25">
      <c r="A9"/>
      <c r="B9"/>
      <c r="C9"/>
      <c r="D9"/>
      <c r="E9"/>
      <c r="F9"/>
      <c r="G9"/>
      <c r="H9"/>
      <c r="I9"/>
      <c r="J9"/>
      <c r="K9"/>
      <c r="L9"/>
      <c r="M9"/>
      <c r="N9"/>
      <c r="O9"/>
      <c r="P9"/>
    </row>
    <row r="10" spans="1:26" ht="14.25">
      <c r="A10"/>
      <c r="B10"/>
      <c r="C10"/>
      <c r="D10"/>
      <c r="E10"/>
      <c r="F10"/>
      <c r="G10"/>
      <c r="H10"/>
      <c r="I10"/>
      <c r="J10"/>
      <c r="K10"/>
      <c r="L10"/>
      <c r="M10"/>
      <c r="N10"/>
      <c r="O10"/>
      <c r="P10"/>
      <c r="W10" s="35"/>
    </row>
    <row r="11" spans="1:26" ht="14.25">
      <c r="A11"/>
      <c r="B11"/>
      <c r="C11"/>
      <c r="D11"/>
      <c r="E11"/>
      <c r="F11"/>
      <c r="G11"/>
      <c r="H11"/>
      <c r="I11"/>
      <c r="J11"/>
      <c r="K11"/>
      <c r="L11"/>
      <c r="M11"/>
      <c r="N11"/>
      <c r="O11"/>
      <c r="P11"/>
      <c r="W11"/>
    </row>
    <row r="12" spans="1:26" ht="14.25">
      <c r="A12"/>
      <c r="B12"/>
      <c r="C12"/>
      <c r="D12"/>
      <c r="E12"/>
      <c r="F12"/>
      <c r="G12"/>
      <c r="H12"/>
      <c r="I12"/>
      <c r="J12"/>
      <c r="K12"/>
      <c r="L12"/>
      <c r="M12"/>
      <c r="N12"/>
      <c r="O12"/>
      <c r="P12"/>
      <c r="V12"/>
      <c r="W12"/>
    </row>
    <row r="13" spans="1:26" ht="14.25">
      <c r="A13"/>
      <c r="B13"/>
      <c r="C13"/>
      <c r="D13"/>
      <c r="E13"/>
      <c r="F13"/>
      <c r="G13"/>
      <c r="H13"/>
      <c r="I13"/>
      <c r="J13"/>
      <c r="K13"/>
      <c r="L13"/>
      <c r="M13"/>
      <c r="N13"/>
      <c r="O13"/>
      <c r="P13"/>
    </row>
    <row r="14" spans="1:26" ht="14.25">
      <c r="A14"/>
      <c r="B14"/>
      <c r="C14"/>
      <c r="D14"/>
      <c r="E14"/>
      <c r="F14"/>
      <c r="G14"/>
      <c r="H14"/>
      <c r="I14"/>
      <c r="J14"/>
      <c r="K14"/>
      <c r="L14"/>
      <c r="M14"/>
      <c r="N14"/>
      <c r="O14"/>
      <c r="P14"/>
      <c r="R14"/>
      <c r="S14"/>
    </row>
    <row r="15" spans="1:26" ht="14.25">
      <c r="A15"/>
      <c r="B15"/>
      <c r="C15"/>
      <c r="D15"/>
      <c r="E15"/>
      <c r="F15"/>
      <c r="G15"/>
      <c r="H15"/>
      <c r="I15"/>
      <c r="J15"/>
      <c r="K15"/>
      <c r="L15"/>
      <c r="M15"/>
      <c r="N15"/>
      <c r="O15"/>
      <c r="P15"/>
      <c r="R15"/>
      <c r="S15"/>
    </row>
    <row r="16" spans="1:26" ht="14.25">
      <c r="A16"/>
      <c r="B16"/>
      <c r="C16"/>
      <c r="D16"/>
      <c r="E16"/>
      <c r="F16"/>
      <c r="G16"/>
      <c r="H16"/>
      <c r="I16"/>
      <c r="J16"/>
      <c r="K16"/>
      <c r="L16"/>
      <c r="M16"/>
      <c r="N16"/>
      <c r="O16"/>
      <c r="P16"/>
      <c r="R16"/>
      <c r="S16"/>
    </row>
    <row r="17" spans="1:30" ht="14.25">
      <c r="A17"/>
      <c r="B17"/>
      <c r="C17"/>
      <c r="D17"/>
      <c r="E17"/>
      <c r="F17"/>
      <c r="G17"/>
      <c r="H17"/>
      <c r="I17"/>
      <c r="J17"/>
      <c r="K17"/>
      <c r="L17"/>
      <c r="M17"/>
      <c r="N17"/>
      <c r="O17"/>
      <c r="P17"/>
      <c r="R17"/>
      <c r="S17"/>
    </row>
    <row r="18" spans="1:30" ht="13.5" customHeight="1">
      <c r="A18"/>
      <c r="B18"/>
      <c r="C18"/>
      <c r="D18"/>
      <c r="E18"/>
      <c r="F18"/>
      <c r="G18"/>
      <c r="H18"/>
      <c r="I18"/>
      <c r="J18"/>
      <c r="K18"/>
      <c r="L18"/>
      <c r="M18"/>
      <c r="N18"/>
      <c r="O18"/>
      <c r="P18"/>
      <c r="R18"/>
      <c r="S18"/>
    </row>
    <row r="19" spans="1:30" ht="14.25">
      <c r="A19"/>
      <c r="B19"/>
      <c r="C19"/>
      <c r="D19"/>
      <c r="E19"/>
      <c r="F19"/>
      <c r="G19"/>
      <c r="H19"/>
      <c r="I19" t="s">
        <v>6</v>
      </c>
      <c r="J19"/>
      <c r="K19"/>
      <c r="L19"/>
      <c r="M19"/>
      <c r="N19"/>
      <c r="O19"/>
      <c r="P19"/>
      <c r="R19"/>
      <c r="S19"/>
    </row>
    <row r="20" spans="1:30" s="98" customFormat="1" ht="15.75" customHeight="1">
      <c r="B20" s="81"/>
      <c r="C20" s="82" t="s">
        <v>108</v>
      </c>
      <c r="D20" s="81" t="s">
        <v>109</v>
      </c>
      <c r="E20" s="82" t="s">
        <v>110</v>
      </c>
      <c r="F20" s="81" t="s">
        <v>111</v>
      </c>
      <c r="G20" s="82" t="s">
        <v>112</v>
      </c>
      <c r="H20" s="81" t="s">
        <v>113</v>
      </c>
    </row>
    <row r="21" spans="1:30" ht="15.75" customHeight="1">
      <c r="A21" s="36"/>
      <c r="B21" s="4" t="s">
        <v>99</v>
      </c>
      <c r="C21" s="6">
        <v>13</v>
      </c>
      <c r="D21" s="5">
        <v>21</v>
      </c>
      <c r="E21" s="6">
        <v>17</v>
      </c>
      <c r="F21" s="5">
        <v>0</v>
      </c>
      <c r="G21" s="6">
        <v>8</v>
      </c>
      <c r="H21" s="5">
        <v>42</v>
      </c>
      <c r="L21"/>
      <c r="M21"/>
      <c r="O21"/>
      <c r="P21"/>
      <c r="Q21"/>
      <c r="R21"/>
      <c r="S21"/>
      <c r="T21"/>
      <c r="U21"/>
      <c r="V21"/>
      <c r="W21"/>
      <c r="X21"/>
      <c r="Y21"/>
      <c r="Z21"/>
      <c r="AA21"/>
    </row>
    <row r="22" spans="1:30" ht="15.75" customHeight="1">
      <c r="A22" s="36"/>
      <c r="B22" s="4" t="s">
        <v>100</v>
      </c>
      <c r="C22" s="6">
        <v>32</v>
      </c>
      <c r="D22" s="5">
        <v>20</v>
      </c>
      <c r="E22" s="6">
        <v>0</v>
      </c>
      <c r="F22" s="5">
        <v>8</v>
      </c>
      <c r="G22" s="6">
        <v>4</v>
      </c>
      <c r="H22" s="5">
        <v>36</v>
      </c>
      <c r="L22"/>
      <c r="M22"/>
      <c r="O22"/>
      <c r="P22"/>
      <c r="Q22"/>
      <c r="R22"/>
      <c r="S22"/>
      <c r="T22"/>
      <c r="U22"/>
      <c r="V22"/>
      <c r="W22"/>
      <c r="X22"/>
      <c r="Y22"/>
      <c r="Z22"/>
      <c r="AA22"/>
    </row>
    <row r="23" spans="1:30" ht="14.25">
      <c r="A23"/>
      <c r="B23" s="4" t="s">
        <v>101</v>
      </c>
      <c r="C23" s="6">
        <v>20.689655172413794</v>
      </c>
      <c r="D23" s="5">
        <v>24.137931034482758</v>
      </c>
      <c r="E23" s="6">
        <v>10.344827586206897</v>
      </c>
      <c r="F23" s="5">
        <v>10.344827586206897</v>
      </c>
      <c r="G23" s="6">
        <v>3.4482758620689653</v>
      </c>
      <c r="H23" s="5">
        <v>31.03448275862069</v>
      </c>
      <c r="I23"/>
      <c r="J23"/>
      <c r="K23"/>
      <c r="L23"/>
      <c r="M23"/>
      <c r="N23"/>
      <c r="P23"/>
      <c r="Q23"/>
      <c r="R23"/>
      <c r="S23"/>
      <c r="T23"/>
      <c r="U23"/>
      <c r="V23"/>
      <c r="W23"/>
      <c r="X23"/>
      <c r="Y23"/>
      <c r="Z23"/>
      <c r="AA23"/>
      <c r="AB23"/>
    </row>
    <row r="24" spans="1:30" ht="14.25">
      <c r="A24"/>
      <c r="B24"/>
      <c r="C24"/>
      <c r="D24"/>
      <c r="E24"/>
      <c r="F24" s="37"/>
      <c r="G24" s="37"/>
      <c r="H24" s="37"/>
      <c r="I24" s="37"/>
      <c r="J24" s="37"/>
      <c r="K24" s="37"/>
      <c r="L24" s="37"/>
      <c r="M24" s="37"/>
      <c r="N24" s="37"/>
      <c r="O24" s="37"/>
      <c r="P24" s="37"/>
      <c r="R24"/>
      <c r="S24"/>
      <c r="T24"/>
      <c r="U24"/>
      <c r="V24"/>
      <c r="W24"/>
      <c r="X24"/>
      <c r="Y24"/>
      <c r="Z24"/>
      <c r="AA24"/>
      <c r="AB24"/>
      <c r="AC24"/>
      <c r="AD24"/>
    </row>
    <row r="25" spans="1:30" ht="14.25">
      <c r="A25"/>
      <c r="B25"/>
      <c r="C25"/>
      <c r="D25"/>
      <c r="E25"/>
      <c r="F25"/>
      <c r="G25"/>
      <c r="H25"/>
      <c r="I25"/>
      <c r="J25"/>
      <c r="K25"/>
      <c r="L25"/>
      <c r="M25"/>
      <c r="Q25"/>
      <c r="R25"/>
      <c r="S25"/>
      <c r="T25"/>
      <c r="U25"/>
      <c r="V25"/>
      <c r="W25"/>
      <c r="X25"/>
      <c r="Y25"/>
      <c r="Z25"/>
      <c r="AA25"/>
      <c r="AB25"/>
      <c r="AC25"/>
      <c r="AD25"/>
    </row>
    <row r="26" spans="1:30" ht="14.25">
      <c r="A26"/>
      <c r="B26"/>
      <c r="C26"/>
      <c r="D26"/>
      <c r="E26"/>
      <c r="F26"/>
      <c r="G26"/>
      <c r="H26"/>
      <c r="I26"/>
      <c r="J26"/>
      <c r="K26"/>
      <c r="L26"/>
      <c r="M26"/>
      <c r="R26"/>
      <c r="S26"/>
      <c r="T26"/>
      <c r="V26"/>
      <c r="W26"/>
      <c r="X26"/>
      <c r="Y26"/>
      <c r="Z26"/>
      <c r="AA26"/>
      <c r="AB26"/>
      <c r="AC26"/>
      <c r="AD26"/>
    </row>
    <row r="27" spans="1:30" ht="14.25">
      <c r="A27"/>
      <c r="B27"/>
      <c r="C27"/>
      <c r="D27"/>
      <c r="E27"/>
      <c r="F27"/>
      <c r="G27"/>
      <c r="H27"/>
      <c r="I27"/>
      <c r="J27"/>
      <c r="K27"/>
      <c r="L27"/>
      <c r="M27"/>
      <c r="R27"/>
      <c r="S27"/>
      <c r="T27"/>
      <c r="V27"/>
      <c r="W27"/>
      <c r="X27"/>
      <c r="Y27"/>
      <c r="Z27"/>
      <c r="AA27"/>
      <c r="AB27"/>
      <c r="AC27"/>
      <c r="AD27"/>
    </row>
    <row r="28" spans="1:30" ht="14.25">
      <c r="A28"/>
      <c r="B28"/>
      <c r="C28"/>
      <c r="D28"/>
      <c r="E28"/>
      <c r="F28"/>
      <c r="G28"/>
      <c r="H28"/>
      <c r="I28"/>
      <c r="J28"/>
      <c r="K28"/>
      <c r="L28"/>
      <c r="M28"/>
      <c r="R28"/>
      <c r="S28"/>
      <c r="T28"/>
      <c r="U28"/>
      <c r="V28"/>
      <c r="W28"/>
      <c r="X28"/>
      <c r="Y28"/>
      <c r="Z28"/>
      <c r="AA28"/>
      <c r="AB28"/>
      <c r="AC28"/>
      <c r="AD28"/>
    </row>
    <row r="29" spans="1:30" ht="14.25">
      <c r="A29"/>
      <c r="B29"/>
      <c r="C29"/>
      <c r="D29"/>
      <c r="E29"/>
      <c r="F29"/>
      <c r="G29"/>
      <c r="H29"/>
      <c r="I29"/>
      <c r="J29"/>
      <c r="K29"/>
      <c r="L29"/>
      <c r="M29"/>
      <c r="R29"/>
      <c r="S29"/>
      <c r="T29"/>
      <c r="U29"/>
      <c r="V29"/>
      <c r="W29"/>
      <c r="X29"/>
      <c r="Y29"/>
      <c r="Z29"/>
      <c r="AA29"/>
      <c r="AB29"/>
      <c r="AC29"/>
      <c r="AD29"/>
    </row>
    <row r="30" spans="1:30" ht="14.25">
      <c r="A30"/>
      <c r="B30"/>
      <c r="C30"/>
      <c r="D30"/>
      <c r="E30"/>
      <c r="F30"/>
      <c r="G30"/>
      <c r="H30"/>
      <c r="I30"/>
      <c r="J30"/>
      <c r="K30"/>
      <c r="L30"/>
      <c r="M30"/>
      <c r="R30"/>
      <c r="S30"/>
      <c r="T30"/>
      <c r="U30"/>
      <c r="V30"/>
      <c r="W30"/>
      <c r="X30"/>
      <c r="Y30"/>
      <c r="Z30"/>
      <c r="AA30"/>
      <c r="AB30"/>
      <c r="AC30"/>
      <c r="AD30"/>
    </row>
    <row r="31" spans="1:30" ht="14.25">
      <c r="A31"/>
      <c r="B31"/>
      <c r="C31"/>
      <c r="D31"/>
      <c r="E31"/>
      <c r="F31"/>
      <c r="G31"/>
      <c r="H31"/>
      <c r="I31"/>
      <c r="J31"/>
      <c r="K31"/>
      <c r="L31"/>
      <c r="M31"/>
      <c r="R31"/>
      <c r="S31"/>
      <c r="T31"/>
      <c r="U31"/>
      <c r="V31"/>
      <c r="W31"/>
      <c r="X31"/>
      <c r="Y31"/>
      <c r="Z31"/>
      <c r="AA31"/>
      <c r="AB31"/>
      <c r="AC31"/>
      <c r="AD31"/>
    </row>
    <row r="32" spans="1:30" ht="14.25">
      <c r="A32"/>
      <c r="B32"/>
      <c r="C32"/>
      <c r="D32"/>
      <c r="E32"/>
      <c r="F32"/>
      <c r="G32"/>
      <c r="H32"/>
      <c r="I32"/>
      <c r="J32"/>
      <c r="K32"/>
      <c r="L32"/>
      <c r="M32"/>
      <c r="R32"/>
      <c r="S32"/>
      <c r="T32"/>
      <c r="U32"/>
      <c r="V32"/>
      <c r="W32"/>
      <c r="X32"/>
      <c r="Y32"/>
      <c r="Z32"/>
      <c r="AA32"/>
      <c r="AB32"/>
      <c r="AC32"/>
      <c r="AD32"/>
    </row>
    <row r="33" spans="1:30" ht="14.25">
      <c r="A33"/>
      <c r="B33"/>
      <c r="C33"/>
      <c r="D33"/>
      <c r="E33"/>
      <c r="F33"/>
      <c r="G33"/>
      <c r="H33"/>
      <c r="I33"/>
      <c r="J33"/>
      <c r="K33"/>
      <c r="L33"/>
      <c r="M33"/>
      <c r="R33"/>
      <c r="S33"/>
      <c r="T33"/>
      <c r="U33"/>
      <c r="V33"/>
      <c r="W33"/>
      <c r="X33"/>
      <c r="Y33"/>
      <c r="Z33"/>
      <c r="AA33"/>
      <c r="AB33"/>
      <c r="AC33"/>
      <c r="AD33"/>
    </row>
    <row r="34" spans="1:30" ht="14.25">
      <c r="A34"/>
      <c r="B34"/>
      <c r="C34"/>
      <c r="D34"/>
      <c r="E34"/>
      <c r="F34"/>
      <c r="G34"/>
      <c r="H34"/>
      <c r="I34"/>
      <c r="J34"/>
      <c r="K34"/>
      <c r="L34"/>
      <c r="M34"/>
      <c r="R34"/>
      <c r="S34"/>
      <c r="T34"/>
      <c r="U34"/>
      <c r="V34"/>
      <c r="W34"/>
      <c r="X34"/>
      <c r="Y34"/>
      <c r="Z34"/>
      <c r="AA34"/>
      <c r="AB34"/>
      <c r="AC34"/>
      <c r="AD34"/>
    </row>
    <row r="35" spans="1:30" ht="14.25">
      <c r="A35"/>
      <c r="B35"/>
      <c r="C35"/>
      <c r="D35"/>
      <c r="E35"/>
      <c r="F35"/>
      <c r="G35"/>
      <c r="H35"/>
      <c r="I35"/>
      <c r="J35"/>
      <c r="K35"/>
      <c r="L35"/>
      <c r="M35"/>
      <c r="R35"/>
      <c r="S35"/>
      <c r="T35"/>
      <c r="U35"/>
      <c r="V35"/>
      <c r="W35"/>
      <c r="X35"/>
      <c r="Y35"/>
      <c r="Z35"/>
      <c r="AA35"/>
      <c r="AB35"/>
      <c r="AC35"/>
      <c r="AD35"/>
    </row>
    <row r="36" spans="1:30" ht="14.25">
      <c r="A36"/>
      <c r="B36"/>
      <c r="C36"/>
      <c r="D36"/>
      <c r="E36"/>
      <c r="F36"/>
      <c r="G36"/>
      <c r="H36"/>
      <c r="I36"/>
      <c r="J36"/>
      <c r="K36"/>
      <c r="L36"/>
      <c r="M36"/>
      <c r="R36"/>
      <c r="S36"/>
      <c r="T36"/>
      <c r="U36"/>
      <c r="V36"/>
      <c r="W36"/>
      <c r="X36"/>
      <c r="Y36"/>
      <c r="Z36"/>
      <c r="AA36"/>
      <c r="AB36"/>
      <c r="AC36"/>
      <c r="AD36"/>
    </row>
    <row r="37" spans="1:30" ht="14.25">
      <c r="A37"/>
      <c r="B37"/>
      <c r="C37"/>
      <c r="D37"/>
      <c r="E37"/>
      <c r="F37"/>
      <c r="G37"/>
      <c r="H37"/>
      <c r="I37"/>
      <c r="J37"/>
      <c r="K37"/>
      <c r="L37"/>
      <c r="M37"/>
      <c r="R37"/>
      <c r="S37"/>
      <c r="T37"/>
      <c r="U37"/>
      <c r="V37"/>
      <c r="W37"/>
      <c r="X37"/>
      <c r="Y37"/>
      <c r="Z37"/>
      <c r="AA37"/>
      <c r="AB37"/>
      <c r="AC37"/>
      <c r="AD37"/>
    </row>
    <row r="38" spans="1:30" ht="14.25">
      <c r="A38"/>
      <c r="B38"/>
      <c r="C38"/>
      <c r="D38"/>
      <c r="E38"/>
      <c r="F38"/>
      <c r="G38"/>
      <c r="H38"/>
      <c r="I38"/>
      <c r="J38"/>
      <c r="K38"/>
      <c r="L38"/>
      <c r="M38"/>
      <c r="R38"/>
      <c r="S38"/>
      <c r="T38"/>
      <c r="U38"/>
      <c r="V38"/>
      <c r="W38"/>
      <c r="X38"/>
      <c r="Y38"/>
      <c r="Z38"/>
      <c r="AA38"/>
      <c r="AB38"/>
      <c r="AC38"/>
      <c r="AD38"/>
    </row>
    <row r="39" spans="1:30" ht="14.25">
      <c r="A39"/>
      <c r="B39"/>
      <c r="C39"/>
      <c r="D39"/>
      <c r="E39"/>
      <c r="F39"/>
      <c r="G39"/>
      <c r="H39"/>
      <c r="I39"/>
      <c r="J39"/>
      <c r="K39"/>
      <c r="L39"/>
      <c r="M39"/>
      <c r="R39"/>
      <c r="S39"/>
      <c r="T39"/>
      <c r="U39"/>
      <c r="V39"/>
      <c r="W39"/>
      <c r="X39"/>
      <c r="Y39"/>
      <c r="Z39"/>
      <c r="AA39"/>
      <c r="AB39"/>
      <c r="AC39"/>
      <c r="AD39"/>
    </row>
    <row r="40" spans="1:30" ht="14.25">
      <c r="A40"/>
      <c r="B40"/>
      <c r="C40"/>
      <c r="D40"/>
      <c r="E40"/>
      <c r="F40"/>
      <c r="G40"/>
      <c r="H40"/>
      <c r="I40"/>
      <c r="J40"/>
      <c r="K40"/>
      <c r="L40"/>
      <c r="M40"/>
      <c r="R40"/>
      <c r="S40"/>
      <c r="T40"/>
      <c r="U40"/>
      <c r="V40"/>
      <c r="W40"/>
      <c r="X40"/>
      <c r="Y40"/>
      <c r="Z40"/>
      <c r="AA40"/>
      <c r="AB40"/>
      <c r="AC40"/>
      <c r="AD40"/>
    </row>
    <row r="41" spans="1:30" ht="14.25">
      <c r="A41"/>
      <c r="B41"/>
      <c r="C41"/>
      <c r="D41"/>
      <c r="E41"/>
      <c r="F41"/>
      <c r="G41"/>
      <c r="H41"/>
      <c r="I41"/>
      <c r="J41"/>
      <c r="K41"/>
      <c r="L41"/>
      <c r="M41"/>
      <c r="R41"/>
      <c r="S41"/>
      <c r="T41"/>
      <c r="U41"/>
      <c r="V41"/>
      <c r="W41"/>
      <c r="X41"/>
      <c r="Y41"/>
      <c r="Z41"/>
      <c r="AA41"/>
      <c r="AB41"/>
      <c r="AC41"/>
      <c r="AD41"/>
    </row>
    <row r="42" spans="1:30" ht="14.25">
      <c r="A42"/>
      <c r="B42"/>
      <c r="C42"/>
      <c r="D42"/>
      <c r="E42"/>
      <c r="F42"/>
      <c r="G42"/>
      <c r="H42"/>
      <c r="I42"/>
      <c r="J42"/>
      <c r="K42"/>
      <c r="L42"/>
      <c r="M42"/>
      <c r="R42"/>
      <c r="S42"/>
      <c r="T42"/>
      <c r="U42"/>
      <c r="V42"/>
      <c r="W42"/>
      <c r="X42"/>
      <c r="Y42"/>
      <c r="Z42"/>
      <c r="AA42"/>
      <c r="AB42"/>
      <c r="AC42"/>
      <c r="AD42"/>
    </row>
    <row r="43" spans="1:30" ht="14.25">
      <c r="A43"/>
      <c r="B43"/>
      <c r="C43"/>
      <c r="D43"/>
      <c r="E43"/>
      <c r="F43"/>
      <c r="G43"/>
      <c r="H43"/>
      <c r="I43"/>
      <c r="J43"/>
      <c r="K43"/>
      <c r="L43"/>
      <c r="M43"/>
      <c r="R43"/>
      <c r="S43"/>
      <c r="T43"/>
      <c r="U43"/>
      <c r="V43"/>
      <c r="W43"/>
      <c r="X43"/>
      <c r="Y43"/>
      <c r="Z43"/>
      <c r="AA43"/>
      <c r="AB43"/>
      <c r="AC43"/>
      <c r="AD43"/>
    </row>
    <row r="44" spans="1:30" ht="14.25">
      <c r="A44"/>
      <c r="B44"/>
      <c r="C44"/>
      <c r="D44"/>
      <c r="E44"/>
      <c r="F44"/>
      <c r="G44"/>
      <c r="H44"/>
      <c r="I44"/>
      <c r="J44"/>
      <c r="K44"/>
      <c r="L44"/>
      <c r="M44"/>
      <c r="R44"/>
      <c r="S44"/>
      <c r="T44"/>
      <c r="U44"/>
      <c r="V44"/>
      <c r="W44"/>
      <c r="X44"/>
      <c r="Y44"/>
      <c r="Z44"/>
      <c r="AA44"/>
      <c r="AB44"/>
      <c r="AC44"/>
      <c r="AD44"/>
    </row>
    <row r="45" spans="1:30" ht="14.25">
      <c r="A45"/>
      <c r="B45"/>
      <c r="C45"/>
      <c r="D45"/>
      <c r="E45"/>
      <c r="F45"/>
      <c r="G45"/>
      <c r="H45"/>
      <c r="I45"/>
      <c r="J45"/>
      <c r="K45"/>
      <c r="L45"/>
      <c r="M45"/>
      <c r="R45"/>
      <c r="S45"/>
      <c r="T45"/>
      <c r="U45"/>
      <c r="V45"/>
      <c r="W45"/>
      <c r="X45"/>
      <c r="Y45"/>
      <c r="Z45"/>
      <c r="AA45"/>
      <c r="AB45"/>
      <c r="AC45"/>
      <c r="AD45"/>
    </row>
    <row r="46" spans="1:30" ht="14.25">
      <c r="A46"/>
      <c r="B46"/>
      <c r="C46"/>
      <c r="D46"/>
      <c r="E46"/>
      <c r="F46"/>
      <c r="G46"/>
      <c r="H46"/>
      <c r="I46"/>
      <c r="J46"/>
      <c r="K46"/>
      <c r="L46"/>
      <c r="M46"/>
      <c r="R46"/>
      <c r="S46"/>
      <c r="T46"/>
      <c r="U46"/>
      <c r="V46"/>
      <c r="W46"/>
      <c r="X46"/>
      <c r="Y46"/>
      <c r="Z46"/>
      <c r="AA46"/>
      <c r="AB46"/>
      <c r="AC46"/>
      <c r="AD46"/>
    </row>
    <row r="49" spans="11:17" ht="14.25">
      <c r="Q49"/>
    </row>
    <row r="50" spans="11:17" ht="14.25">
      <c r="Q50"/>
    </row>
    <row r="51" spans="11:17" ht="14.25">
      <c r="Q51"/>
    </row>
    <row r="52" spans="11:17" ht="14.25">
      <c r="L52"/>
      <c r="Q52"/>
    </row>
    <row r="53" spans="11:17" ht="14.25">
      <c r="L53"/>
      <c r="Q53"/>
    </row>
    <row r="54" spans="11:17" ht="14.25">
      <c r="L54"/>
      <c r="Q54"/>
    </row>
    <row r="55" spans="11:17" ht="14.25">
      <c r="Q55"/>
    </row>
    <row r="56" spans="11:17" ht="14.25">
      <c r="Q56"/>
    </row>
    <row r="57" spans="11:17" ht="14.25">
      <c r="Q57"/>
    </row>
    <row r="58" spans="11:17" ht="14.25">
      <c r="K58" s="35"/>
      <c r="L58" s="35"/>
      <c r="M58" s="35"/>
      <c r="Q58"/>
    </row>
    <row r="59" spans="11:17">
      <c r="K59" s="35"/>
      <c r="L59" s="35"/>
      <c r="M59" s="35"/>
    </row>
    <row r="60" spans="11:17">
      <c r="K60" s="35"/>
      <c r="L60" s="35"/>
      <c r="M60" s="35"/>
    </row>
    <row r="61" spans="11:17">
      <c r="K61" s="35"/>
      <c r="L61" s="35"/>
      <c r="M61" s="35"/>
    </row>
    <row r="62" spans="11:17">
      <c r="K62" s="35"/>
      <c r="L62" s="35"/>
      <c r="M62" s="35"/>
    </row>
    <row r="63" spans="11:17">
      <c r="K63" s="35"/>
      <c r="L63" s="35"/>
      <c r="M63" s="35"/>
    </row>
    <row r="64" spans="11:17">
      <c r="K64" s="35"/>
      <c r="L64" s="35"/>
      <c r="M64" s="35"/>
    </row>
    <row r="65" spans="11:13">
      <c r="K65" s="35"/>
      <c r="L65" s="35"/>
      <c r="M65" s="35"/>
    </row>
    <row r="66" spans="11:13">
      <c r="K66" s="35"/>
      <c r="L66" s="35"/>
      <c r="M66" s="35"/>
    </row>
    <row r="67" spans="11:13">
      <c r="K67" s="35"/>
      <c r="L67" s="35"/>
      <c r="M67" s="35"/>
    </row>
    <row r="68" spans="11:13">
      <c r="K68" s="35"/>
      <c r="L68" s="35"/>
      <c r="M68" s="35"/>
    </row>
  </sheetData>
  <mergeCells count="1">
    <mergeCell ref="A1:Z1"/>
  </mergeCells>
  <phoneticPr fontId="60" type="noConversion"/>
  <hyperlinks>
    <hyperlink ref="A1" location="Contents!A1" display="Figure 23 - Comparison of consumer maximum contract duration, 2021 to 2023 FIRs" xr:uid="{F9FFD1FC-37DF-42DA-82AD-F5CB1A47BFEF}"/>
  </hyperlinks>
  <pageMargins left="0.7" right="0.7" top="0.75" bottom="0.75" header="0.3" footer="0.3"/>
  <pageSetup paperSize="9"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58C64-9EDB-4AC3-B3DE-09B71BF94DE8}">
  <dimension ref="A1:Z29"/>
  <sheetViews>
    <sheetView showGridLines="0" zoomScaleNormal="100" workbookViewId="0">
      <pane ySplit="1" topLeftCell="A2" activePane="bottomLeft" state="frozen"/>
      <selection sqref="A1:Z1"/>
      <selection pane="bottomLeft" activeCell="P19" sqref="P19"/>
    </sheetView>
  </sheetViews>
  <sheetFormatPr defaultRowHeight="14.25"/>
  <cols>
    <col min="1" max="1" width="11.25" customWidth="1"/>
    <col min="2" max="2" width="11.125" customWidth="1"/>
    <col min="3" max="12" width="8.25" customWidth="1"/>
  </cols>
  <sheetData>
    <row r="1" spans="1:26" s="61" customFormat="1" ht="93" customHeight="1">
      <c r="A1" s="175" t="s">
        <v>146</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0" spans="2:13" s="97" customFormat="1" ht="25.15" customHeight="1">
      <c r="B20" s="81" t="s">
        <v>114</v>
      </c>
      <c r="C20" s="82">
        <v>2024</v>
      </c>
      <c r="D20" s="81">
        <v>2025</v>
      </c>
      <c r="E20" s="82">
        <v>2026</v>
      </c>
      <c r="F20" s="81">
        <v>2027</v>
      </c>
      <c r="G20" s="82">
        <v>2028</v>
      </c>
      <c r="H20" s="81">
        <v>2029</v>
      </c>
      <c r="I20" s="82">
        <v>2030</v>
      </c>
      <c r="J20" s="81">
        <v>2031</v>
      </c>
      <c r="K20" s="82">
        <v>2032</v>
      </c>
      <c r="L20" s="81">
        <v>2033</v>
      </c>
      <c r="M20" s="97" t="s">
        <v>6</v>
      </c>
    </row>
    <row r="21" spans="2:13" ht="25.15" customHeight="1">
      <c r="B21" s="4" t="s">
        <v>103</v>
      </c>
      <c r="C21" s="6">
        <v>686.75999999999988</v>
      </c>
      <c r="D21" s="5">
        <v>606.75999999999988</v>
      </c>
      <c r="E21" s="6">
        <v>536.66</v>
      </c>
      <c r="F21" s="5">
        <v>467.65999999999997</v>
      </c>
      <c r="G21" s="6">
        <v>381.65999999999997</v>
      </c>
      <c r="H21" s="5">
        <v>310.66000000000003</v>
      </c>
      <c r="I21" s="6">
        <v>288.66000000000003</v>
      </c>
      <c r="J21" s="40">
        <v>270.45000000000005</v>
      </c>
      <c r="K21" s="6"/>
      <c r="L21" s="40"/>
    </row>
    <row r="22" spans="2:13" ht="25.15" customHeight="1">
      <c r="B22" s="4" t="s">
        <v>104</v>
      </c>
      <c r="C22" s="6">
        <v>818.8</v>
      </c>
      <c r="D22" s="5">
        <v>753.6</v>
      </c>
      <c r="E22" s="6">
        <v>697</v>
      </c>
      <c r="F22" s="5">
        <v>588.9</v>
      </c>
      <c r="G22" s="6">
        <v>467.9</v>
      </c>
      <c r="H22" s="5">
        <v>365.2</v>
      </c>
      <c r="I22" s="6">
        <v>334.2</v>
      </c>
      <c r="J22" s="40">
        <v>316.2</v>
      </c>
      <c r="K22" s="6">
        <v>282.10000000000002</v>
      </c>
      <c r="L22" s="40"/>
    </row>
    <row r="23" spans="2:13" s="24" customFormat="1" ht="25.15" customHeight="1">
      <c r="B23" s="4" t="s">
        <v>105</v>
      </c>
      <c r="C23" s="6">
        <v>1108.44</v>
      </c>
      <c r="D23" s="5">
        <v>889.6400000000001</v>
      </c>
      <c r="E23" s="6">
        <v>721.44</v>
      </c>
      <c r="F23" s="5">
        <v>698.26</v>
      </c>
      <c r="G23" s="6">
        <v>571.26</v>
      </c>
      <c r="H23" s="5">
        <v>477.16</v>
      </c>
      <c r="I23" s="6">
        <v>446.16</v>
      </c>
      <c r="J23" s="5">
        <v>408.95000000000005</v>
      </c>
      <c r="K23" s="6">
        <v>365.40999999999997</v>
      </c>
      <c r="L23" s="5">
        <v>335.40999999999997</v>
      </c>
    </row>
    <row r="24" spans="2:13" ht="14.1" customHeight="1"/>
    <row r="25" spans="2:13" s="24" customFormat="1" ht="50.1" customHeight="1">
      <c r="B25" s="4" t="s">
        <v>106</v>
      </c>
      <c r="C25" s="6">
        <v>911.56553033989746</v>
      </c>
      <c r="D25" s="5">
        <v>909.17986659015003</v>
      </c>
      <c r="E25" s="6">
        <v>913.84567392594431</v>
      </c>
      <c r="F25" s="5">
        <v>853.26316167301127</v>
      </c>
      <c r="G25" s="6">
        <v>864.0737442810962</v>
      </c>
      <c r="H25" s="5">
        <v>833.97680621570237</v>
      </c>
      <c r="I25" s="6">
        <v>800.70845731025008</v>
      </c>
      <c r="J25" s="5">
        <v>754.23953247471377</v>
      </c>
      <c r="K25" s="6">
        <v>745.7555820807554</v>
      </c>
      <c r="L25" s="5">
        <v>729.59936679518023</v>
      </c>
      <c r="M25" s="24" t="s">
        <v>6</v>
      </c>
    </row>
    <row r="29" spans="2:13">
      <c r="K29" t="s">
        <v>6</v>
      </c>
    </row>
  </sheetData>
  <mergeCells count="1">
    <mergeCell ref="A1:Z1"/>
  </mergeCells>
  <hyperlinks>
    <hyperlink ref="A1" location="Contents!A1" display="Figure 24 - Comparison of supplier maximum contracted levels (MCQ), 2021 to 2023 FIRs (TJ/day)" xr:uid="{BE8DA4AC-F985-4626-B57B-C4265567FAA5}"/>
  </hyperlinks>
  <pageMargins left="0.7" right="0.7" top="0.75" bottom="0.75" header="0.3" footer="0.3"/>
  <pageSetup paperSize="9" orientation="portrait"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7D773-6B7E-4B04-9673-9059ED36977A}">
  <dimension ref="A1:Z30"/>
  <sheetViews>
    <sheetView showGridLines="0" zoomScaleNormal="100" workbookViewId="0">
      <pane ySplit="1" topLeftCell="A2" activePane="bottomLeft" state="frozen"/>
      <selection sqref="A1:Z1"/>
      <selection pane="bottomLeft" activeCell="Q21" sqref="Q21"/>
    </sheetView>
  </sheetViews>
  <sheetFormatPr defaultRowHeight="14.25"/>
  <cols>
    <col min="1" max="1" width="9.25" customWidth="1"/>
    <col min="2" max="2" width="11.125" customWidth="1"/>
    <col min="3" max="13" width="9.125" customWidth="1"/>
  </cols>
  <sheetData>
    <row r="1" spans="1:26" s="61" customFormat="1" ht="93" customHeight="1">
      <c r="A1" s="175" t="s">
        <v>148</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4" spans="1:26">
      <c r="D4" s="41"/>
      <c r="E4" s="41"/>
      <c r="F4" s="41"/>
      <c r="G4" s="41"/>
      <c r="H4" s="41"/>
      <c r="I4" s="41"/>
      <c r="J4" s="41"/>
      <c r="K4" s="41"/>
      <c r="L4" s="41"/>
      <c r="M4" s="41"/>
      <c r="N4" s="41"/>
      <c r="O4" s="41"/>
      <c r="P4" s="41"/>
      <c r="Q4" s="41"/>
    </row>
    <row r="5" spans="1:26">
      <c r="D5" s="41"/>
      <c r="E5" s="41"/>
      <c r="F5" s="41"/>
      <c r="G5" s="41"/>
      <c r="H5" s="41"/>
      <c r="I5" s="41"/>
      <c r="J5" s="41"/>
      <c r="K5" s="41"/>
      <c r="L5" s="41"/>
      <c r="M5" s="41"/>
      <c r="N5" s="41"/>
      <c r="O5" s="41"/>
      <c r="P5" s="41"/>
      <c r="Q5" s="41"/>
    </row>
    <row r="6" spans="1:26">
      <c r="D6" s="41"/>
      <c r="E6" s="41"/>
      <c r="F6" s="41"/>
      <c r="G6" s="41"/>
      <c r="H6" s="41"/>
      <c r="I6" s="41"/>
      <c r="J6" s="41"/>
      <c r="K6" s="41"/>
      <c r="L6" s="41"/>
      <c r="M6" s="41"/>
      <c r="N6" s="41"/>
      <c r="O6" s="41"/>
      <c r="P6" s="41"/>
      <c r="Q6" s="41"/>
    </row>
    <row r="7" spans="1:26">
      <c r="D7" s="41"/>
      <c r="E7" s="41"/>
      <c r="F7" s="41"/>
      <c r="G7" s="41"/>
      <c r="H7" s="41"/>
      <c r="I7" s="41"/>
      <c r="J7" s="41"/>
      <c r="K7" s="41"/>
      <c r="L7" s="41"/>
      <c r="M7" s="41"/>
      <c r="N7" s="41"/>
      <c r="O7" s="41"/>
      <c r="P7" s="41"/>
      <c r="Q7" s="41"/>
    </row>
    <row r="8" spans="1:26">
      <c r="D8" s="41"/>
      <c r="E8" s="41"/>
      <c r="F8" s="41"/>
      <c r="G8" s="41"/>
      <c r="H8" s="41"/>
      <c r="I8" s="41"/>
      <c r="J8" s="41"/>
      <c r="K8" s="41"/>
      <c r="L8" s="41"/>
      <c r="M8" s="41"/>
      <c r="N8" s="41"/>
      <c r="O8" s="41"/>
      <c r="P8" s="41"/>
      <c r="Q8" s="41"/>
    </row>
    <row r="9" spans="1:26">
      <c r="D9" s="41"/>
      <c r="E9" s="41"/>
      <c r="F9" s="41"/>
      <c r="G9" s="41"/>
      <c r="H9" s="41"/>
      <c r="I9" s="41"/>
      <c r="J9" s="41"/>
      <c r="K9" s="41"/>
      <c r="L9" s="41"/>
      <c r="M9" s="41"/>
      <c r="N9" s="41"/>
      <c r="O9" s="41"/>
      <c r="P9" s="42"/>
      <c r="Q9" s="41"/>
    </row>
    <row r="10" spans="1:26">
      <c r="D10" s="41"/>
      <c r="E10" s="41"/>
      <c r="F10" s="41"/>
      <c r="G10" s="41"/>
      <c r="H10" s="41"/>
      <c r="I10" s="41"/>
      <c r="J10" s="41"/>
      <c r="K10" s="41"/>
      <c r="L10" s="41"/>
      <c r="M10" s="41"/>
      <c r="N10" s="41"/>
      <c r="O10" s="41"/>
      <c r="P10" s="41"/>
      <c r="Q10" s="41"/>
    </row>
    <row r="11" spans="1:26">
      <c r="D11" s="41"/>
      <c r="E11" s="41"/>
      <c r="F11" s="41"/>
      <c r="G11" s="41"/>
      <c r="H11" s="41"/>
      <c r="I11" s="41"/>
      <c r="J11" s="41"/>
      <c r="K11" s="41"/>
      <c r="L11" s="41"/>
      <c r="M11" s="41"/>
      <c r="N11" s="41"/>
      <c r="O11" s="41"/>
      <c r="P11" s="41"/>
      <c r="Q11" s="41"/>
    </row>
    <row r="12" spans="1:26">
      <c r="D12" s="41"/>
      <c r="E12" s="41"/>
      <c r="F12" s="41"/>
      <c r="G12" s="41"/>
      <c r="H12" s="41"/>
      <c r="I12" s="41"/>
      <c r="J12" s="41"/>
      <c r="K12" s="41"/>
      <c r="L12" s="41"/>
      <c r="M12" s="41"/>
      <c r="N12" s="41"/>
      <c r="O12" s="41"/>
      <c r="P12" s="41"/>
      <c r="Q12" s="41"/>
    </row>
    <row r="13" spans="1:26" ht="34.5" customHeight="1">
      <c r="D13" s="41"/>
      <c r="E13" s="41"/>
      <c r="F13" s="41"/>
      <c r="G13" s="41"/>
      <c r="H13" s="41"/>
      <c r="I13" s="41"/>
      <c r="J13" s="41"/>
      <c r="K13" s="41"/>
      <c r="L13" s="41"/>
      <c r="M13" s="41"/>
      <c r="N13" s="41"/>
      <c r="O13" s="43"/>
      <c r="P13" s="41"/>
      <c r="Q13" s="41"/>
    </row>
    <row r="14" spans="1:26">
      <c r="D14" s="41"/>
      <c r="E14" s="44"/>
      <c r="F14" s="41"/>
      <c r="G14" s="41"/>
      <c r="H14" s="41"/>
      <c r="I14" s="41"/>
      <c r="J14" s="41"/>
      <c r="K14" s="41"/>
      <c r="L14" s="41"/>
      <c r="U14" s="28"/>
      <c r="V14" s="28"/>
    </row>
    <row r="15" spans="1:26">
      <c r="D15" s="41"/>
      <c r="E15" s="41"/>
      <c r="F15" s="41"/>
      <c r="G15" s="41"/>
      <c r="H15" s="41"/>
      <c r="I15" s="41"/>
      <c r="J15" s="41"/>
      <c r="K15" s="41"/>
      <c r="L15" s="41"/>
    </row>
    <row r="16" spans="1:26">
      <c r="D16" s="41"/>
      <c r="E16" s="41"/>
      <c r="F16" s="41"/>
      <c r="G16" s="41"/>
      <c r="H16" s="41"/>
      <c r="I16" s="41"/>
      <c r="J16" s="41"/>
      <c r="K16" s="41"/>
      <c r="L16" s="41"/>
      <c r="M16" s="41"/>
      <c r="N16" s="41"/>
      <c r="O16" s="41"/>
      <c r="P16" s="41"/>
      <c r="Q16" s="41"/>
    </row>
    <row r="17" spans="2:17">
      <c r="D17" s="41"/>
      <c r="E17" s="41"/>
      <c r="F17" s="41"/>
      <c r="G17" s="41"/>
      <c r="H17" s="41"/>
      <c r="I17" s="41"/>
      <c r="J17" s="41"/>
      <c r="K17" s="41"/>
      <c r="L17" s="41"/>
      <c r="M17" s="41"/>
      <c r="N17" s="41"/>
      <c r="O17" s="41"/>
      <c r="P17" s="41"/>
      <c r="Q17" s="41"/>
    </row>
    <row r="18" spans="2:17">
      <c r="D18" s="41"/>
      <c r="E18" s="41"/>
      <c r="F18" s="41"/>
      <c r="G18" s="41"/>
      <c r="H18" s="41"/>
      <c r="I18" s="41"/>
      <c r="J18" s="41"/>
      <c r="K18" s="41"/>
      <c r="L18" s="41"/>
      <c r="M18" s="41"/>
      <c r="N18" s="41"/>
      <c r="O18" s="41"/>
      <c r="P18" s="41"/>
      <c r="Q18" s="41"/>
    </row>
    <row r="19" spans="2:17">
      <c r="C19" s="45"/>
      <c r="D19" s="45"/>
      <c r="E19" s="45"/>
      <c r="F19" s="45"/>
      <c r="G19" s="45"/>
      <c r="H19" s="45"/>
      <c r="I19" s="45"/>
      <c r="J19" s="45"/>
      <c r="K19" s="45"/>
      <c r="L19" s="45"/>
      <c r="M19" s="45"/>
      <c r="Q19" s="45"/>
    </row>
    <row r="20" spans="2:17" s="98" customFormat="1" ht="15.75" customHeight="1">
      <c r="B20" s="81"/>
      <c r="C20" s="82">
        <v>2024</v>
      </c>
      <c r="D20" s="81">
        <v>2025</v>
      </c>
      <c r="E20" s="82">
        <v>2026</v>
      </c>
      <c r="F20" s="81">
        <v>2027</v>
      </c>
      <c r="G20" s="82">
        <v>2028</v>
      </c>
      <c r="H20" s="81">
        <v>2029</v>
      </c>
      <c r="I20" s="82">
        <v>2030</v>
      </c>
      <c r="J20" s="81">
        <v>2031</v>
      </c>
      <c r="K20" s="82">
        <v>2032</v>
      </c>
      <c r="L20" s="81">
        <v>2033</v>
      </c>
      <c r="P20" s="166"/>
    </row>
    <row r="21" spans="2:17" ht="39.6" customHeight="1">
      <c r="B21" s="4" t="s">
        <v>115</v>
      </c>
      <c r="C21" s="6">
        <v>911.56553033989746</v>
      </c>
      <c r="D21" s="5">
        <v>909.17986659015003</v>
      </c>
      <c r="E21" s="6">
        <v>913.84567392594431</v>
      </c>
      <c r="F21" s="5">
        <v>853.26316167301127</v>
      </c>
      <c r="G21" s="6">
        <v>864.0737442810962</v>
      </c>
      <c r="H21" s="5">
        <v>833.97680621570237</v>
      </c>
      <c r="I21" s="6">
        <v>800.70845731025008</v>
      </c>
      <c r="J21" s="5">
        <v>754.23953247471377</v>
      </c>
      <c r="K21" s="6">
        <v>745.7555820807554</v>
      </c>
      <c r="L21" s="5">
        <v>729.59936679518023</v>
      </c>
      <c r="P21" s="41"/>
    </row>
    <row r="22" spans="2:17" ht="25.15" customHeight="1">
      <c r="B22" s="4" t="s">
        <v>116</v>
      </c>
      <c r="C22" s="6">
        <v>1831.14803924323</v>
      </c>
      <c r="D22" s="5">
        <v>1874.1480392432327</v>
      </c>
      <c r="E22" s="6">
        <v>2186.1480392432327</v>
      </c>
      <c r="F22" s="5">
        <v>2186.1480392432327</v>
      </c>
      <c r="G22" s="6">
        <v>2186.1480392432327</v>
      </c>
      <c r="H22" s="5">
        <v>2436.1480392432327</v>
      </c>
      <c r="I22" s="6">
        <v>2436.1480392432327</v>
      </c>
      <c r="J22" s="5">
        <v>2436.1480392432327</v>
      </c>
      <c r="K22" s="6">
        <v>2436.1480392432327</v>
      </c>
      <c r="L22" s="5">
        <v>2436.1480392432327</v>
      </c>
      <c r="P22" s="41"/>
    </row>
    <row r="23" spans="2:17" ht="25.15" customHeight="1">
      <c r="B23" s="4" t="s">
        <v>114</v>
      </c>
      <c r="C23" s="6">
        <v>1108.44</v>
      </c>
      <c r="D23" s="5">
        <v>889.6400000000001</v>
      </c>
      <c r="E23" s="6">
        <v>721.44</v>
      </c>
      <c r="F23" s="5">
        <v>698.26</v>
      </c>
      <c r="G23" s="6">
        <v>571.26</v>
      </c>
      <c r="H23" s="5">
        <v>477.16</v>
      </c>
      <c r="I23" s="6">
        <v>446.16</v>
      </c>
      <c r="J23" s="5">
        <v>408.95000000000005</v>
      </c>
      <c r="K23" s="6">
        <v>365.40999999999997</v>
      </c>
      <c r="L23" s="5">
        <v>335.40999999999997</v>
      </c>
      <c r="P23" s="41"/>
    </row>
    <row r="24" spans="2:17">
      <c r="B24" s="46"/>
      <c r="C24" s="47"/>
      <c r="D24" s="48"/>
      <c r="E24" s="49"/>
    </row>
    <row r="25" spans="2:17">
      <c r="K25" s="28"/>
      <c r="L25" s="28"/>
    </row>
    <row r="30" spans="2:17">
      <c r="N30" t="s">
        <v>6</v>
      </c>
    </row>
  </sheetData>
  <mergeCells count="1">
    <mergeCell ref="A1:Z1"/>
  </mergeCells>
  <hyperlinks>
    <hyperlink ref="A1" location="Contents!A1" display="Figure 25 - Consumer expected gas demand compared to supplier contracted levels (MCQ) and nameplate capacity, 2024 to 2033 (TJ/day)" xr:uid="{E95493B4-BC4C-449D-BD93-0698871791AE}"/>
  </hyperlinks>
  <pageMargins left="0.7" right="0.7" top="0.75" bottom="0.75" header="0.3" footer="0.3"/>
  <pageSetup paperSize="9"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EA956-1EE5-48BB-A655-1ED320DC32B6}">
  <dimension ref="A1:Z33"/>
  <sheetViews>
    <sheetView showGridLines="0" zoomScaleNormal="100" workbookViewId="0">
      <pane ySplit="1" topLeftCell="A2" activePane="bottomLeft" state="frozen"/>
      <selection sqref="A1:Z1"/>
      <selection pane="bottomLeft" activeCell="K34" sqref="K34"/>
    </sheetView>
  </sheetViews>
  <sheetFormatPr defaultColWidth="0" defaultRowHeight="14.25"/>
  <cols>
    <col min="1" max="1" width="10.25" customWidth="1"/>
    <col min="2" max="2" width="11" customWidth="1"/>
    <col min="3" max="26" width="10.25" customWidth="1"/>
    <col min="27" max="16384" width="9" hidden="1"/>
  </cols>
  <sheetData>
    <row r="1" spans="1:26" s="61" customFormat="1" ht="93" customHeight="1">
      <c r="A1" s="175" t="s">
        <v>165</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19" spans="1:9">
      <c r="F19" s="91"/>
      <c r="G19" s="91"/>
      <c r="H19" s="91"/>
      <c r="I19" t="s">
        <v>6</v>
      </c>
    </row>
    <row r="20" spans="1:9" s="98" customFormat="1" ht="26.25">
      <c r="A20" s="167"/>
      <c r="B20" s="131" t="s">
        <v>127</v>
      </c>
      <c r="C20" s="131" t="s">
        <v>128</v>
      </c>
      <c r="E20" s="132" t="s">
        <v>129</v>
      </c>
      <c r="F20" s="133" t="s">
        <v>127</v>
      </c>
      <c r="G20" s="133" t="s">
        <v>128</v>
      </c>
      <c r="H20" s="167"/>
    </row>
    <row r="21" spans="1:9" s="168" customFormat="1" ht="12.75">
      <c r="B21" s="134" t="s">
        <v>130</v>
      </c>
      <c r="C21" s="135" t="s">
        <v>130</v>
      </c>
      <c r="E21" s="136" t="s">
        <v>129</v>
      </c>
      <c r="F21" s="169" t="s">
        <v>131</v>
      </c>
      <c r="G21" s="170" t="s">
        <v>131</v>
      </c>
    </row>
    <row r="22" spans="1:9" ht="15">
      <c r="B22" s="89">
        <v>9</v>
      </c>
      <c r="C22" s="90">
        <v>1.5</v>
      </c>
      <c r="E22" s="137" t="s">
        <v>124</v>
      </c>
      <c r="F22" s="129">
        <f>MIN(B22:B30)</f>
        <v>9</v>
      </c>
      <c r="G22" s="130">
        <f>MIN(C22:C30)</f>
        <v>1.5</v>
      </c>
    </row>
    <row r="23" spans="1:9" ht="15">
      <c r="B23" s="89">
        <v>10</v>
      </c>
      <c r="C23" s="90">
        <v>2</v>
      </c>
      <c r="E23" s="137" t="s">
        <v>118</v>
      </c>
      <c r="F23" s="129">
        <f>_xlfn.QUARTILE.INC($B$22:$B$30,1)</f>
        <v>10</v>
      </c>
      <c r="G23" s="130">
        <f>_xlfn.QUARTILE.INC($C$22:$C$30,1)</f>
        <v>2</v>
      </c>
    </row>
    <row r="24" spans="1:9" ht="15">
      <c r="B24" s="89">
        <v>10</v>
      </c>
      <c r="C24" s="90">
        <v>2</v>
      </c>
      <c r="E24" s="137" t="s">
        <v>132</v>
      </c>
      <c r="F24" s="129">
        <f>_xlfn.QUARTILE.INC($B$22:$B$30,2)</f>
        <v>12</v>
      </c>
      <c r="G24" s="130">
        <f>_xlfn.QUARTILE.INC($C$22:$C$30,2)</f>
        <v>2</v>
      </c>
    </row>
    <row r="25" spans="1:9" ht="15">
      <c r="B25" s="89">
        <v>11.5</v>
      </c>
      <c r="C25" s="90">
        <v>2</v>
      </c>
      <c r="E25" s="137" t="s">
        <v>120</v>
      </c>
      <c r="F25" s="129">
        <f>_xlfn.QUARTILE.INC($B$22:$B$30,3)</f>
        <v>14</v>
      </c>
      <c r="G25" s="130">
        <f>_xlfn.QUARTILE.INC($C$22:$C$30,3)</f>
        <v>3.6124999999999998</v>
      </c>
    </row>
    <row r="26" spans="1:9" ht="15">
      <c r="B26" s="89">
        <v>12</v>
      </c>
      <c r="C26" s="90">
        <v>2</v>
      </c>
      <c r="E26" s="137" t="s">
        <v>123</v>
      </c>
      <c r="F26" s="129">
        <f>MAX(B22:B30)</f>
        <v>20</v>
      </c>
      <c r="G26" s="130">
        <f>MAX(C22:C30)</f>
        <v>5</v>
      </c>
    </row>
    <row r="27" spans="1:9" ht="15">
      <c r="B27" s="89">
        <v>12.5</v>
      </c>
      <c r="C27" s="90">
        <v>3.15</v>
      </c>
      <c r="E27" s="98"/>
      <c r="H27" t="s">
        <v>6</v>
      </c>
    </row>
    <row r="28" spans="1:9" ht="15">
      <c r="B28" s="89">
        <v>14</v>
      </c>
      <c r="C28" s="90">
        <v>5</v>
      </c>
      <c r="E28" s="98"/>
    </row>
    <row r="29" spans="1:9" ht="15">
      <c r="B29" s="89">
        <v>14.6</v>
      </c>
      <c r="C29" s="90">
        <v>5</v>
      </c>
      <c r="E29" s="98"/>
    </row>
    <row r="30" spans="1:9">
      <c r="B30" s="89">
        <v>20</v>
      </c>
      <c r="C30" s="90"/>
    </row>
    <row r="31" spans="1:9" ht="16.5">
      <c r="B31" s="108"/>
      <c r="C31" s="108"/>
    </row>
    <row r="32" spans="1:9" ht="16.5">
      <c r="B32" s="128"/>
      <c r="C32" s="128"/>
    </row>
    <row r="33" spans="2:3" ht="16.5">
      <c r="B33" s="128"/>
      <c r="C33" s="128"/>
    </row>
  </sheetData>
  <mergeCells count="1">
    <mergeCell ref="A1:Z1"/>
  </mergeCells>
  <hyperlinks>
    <hyperlink ref="A1" location="Contents!A1" display="Figure 26 - Median gas price estimates that could result in changes in gas consumption ($/GJ)" xr:uid="{CDA48491-86DD-4181-BEED-3DC4877F2BD2}"/>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AF785-CC73-4D84-B0D8-4BF756D4CD2E}">
  <dimension ref="A1:AI67"/>
  <sheetViews>
    <sheetView zoomScaleNormal="100" workbookViewId="0">
      <selection sqref="A1:Z1"/>
    </sheetView>
  </sheetViews>
  <sheetFormatPr defaultColWidth="0" defaultRowHeight="14.25"/>
  <cols>
    <col min="1" max="3" width="9.125" style="1" customWidth="1"/>
    <col min="4" max="4" width="10.375" style="1" customWidth="1"/>
    <col min="5" max="5" width="10" style="1" customWidth="1"/>
    <col min="6" max="12" width="9.125" style="1" customWidth="1"/>
    <col min="13" max="14" width="9" style="1" customWidth="1"/>
    <col min="15" max="15" width="14.5" style="1" customWidth="1"/>
    <col min="16" max="16" width="15.125" style="1" customWidth="1"/>
    <col min="17" max="18" width="9" style="1" customWidth="1"/>
    <col min="19" max="23" width="14.625" style="1" customWidth="1"/>
    <col min="24" max="27" width="8" style="1" customWidth="1"/>
    <col min="28" max="28" width="8" style="1" hidden="1" customWidth="1"/>
    <col min="29" max="35" width="0" style="1" hidden="1" customWidth="1"/>
    <col min="36" max="16384" width="8" style="1" hidden="1"/>
  </cols>
  <sheetData>
    <row r="1" spans="1:26" s="61" customFormat="1" ht="93" customHeight="1">
      <c r="A1" s="175" t="s">
        <v>158</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ht="14.25" customHeight="1"/>
    <row r="3" spans="1:26" ht="14.25" customHeight="1"/>
    <row r="4" spans="1:26" ht="14.25" customHeight="1"/>
    <row r="5" spans="1:26" ht="14.25" customHeight="1"/>
    <row r="6" spans="1:26" ht="14.25" customHeight="1"/>
    <row r="7" spans="1:26" ht="14.25" customHeight="1"/>
    <row r="8" spans="1:26" ht="14.25" customHeight="1"/>
    <row r="9" spans="1:26" ht="14.25" customHeight="1"/>
    <row r="10" spans="1:26" ht="14.25" customHeight="1"/>
    <row r="11" spans="1:26" ht="14.25" customHeight="1"/>
    <row r="12" spans="1:26" ht="14.25" customHeight="1"/>
    <row r="13" spans="1:26" ht="14.25" customHeight="1"/>
    <row r="14" spans="1:26" ht="14.25" customHeight="1"/>
    <row r="15" spans="1:26" ht="14.25" customHeight="1"/>
    <row r="16" spans="1:26" ht="14.25" customHeight="1"/>
    <row r="17" spans="2:12" ht="14.25" customHeight="1"/>
    <row r="18" spans="2:12" ht="14.25" customHeight="1"/>
    <row r="19" spans="2:12" ht="14.25" customHeight="1"/>
    <row r="20" spans="2:12">
      <c r="B20" s="93" t="s">
        <v>154</v>
      </c>
    </row>
    <row r="22" spans="2:12" s="104" customFormat="1" ht="91.15" customHeight="1">
      <c r="B22" s="112"/>
      <c r="C22" s="113"/>
      <c r="D22" s="114" t="s">
        <v>134</v>
      </c>
      <c r="E22" s="81" t="s">
        <v>117</v>
      </c>
      <c r="G22" s="115" t="s">
        <v>135</v>
      </c>
      <c r="H22" s="116" t="s">
        <v>136</v>
      </c>
      <c r="I22" s="115" t="s">
        <v>137</v>
      </c>
      <c r="J22" s="115" t="s">
        <v>138</v>
      </c>
      <c r="K22" s="116" t="s">
        <v>139</v>
      </c>
    </row>
    <row r="23" spans="2:12" ht="16.5">
      <c r="B23" s="117">
        <v>2014</v>
      </c>
      <c r="C23" s="118" t="s">
        <v>118</v>
      </c>
      <c r="D23" s="120">
        <v>4.7392504448316117</v>
      </c>
      <c r="E23" s="121"/>
      <c r="F23" s="122"/>
      <c r="G23" s="171">
        <v>3.8461538461538325E-3</v>
      </c>
      <c r="H23" s="125">
        <v>0.2652578194584978</v>
      </c>
      <c r="I23" s="126">
        <v>1.5638264296075111</v>
      </c>
      <c r="J23" s="172">
        <v>2.8655108097006736</v>
      </c>
      <c r="K23" s="127">
        <v>7.3466723482366065</v>
      </c>
      <c r="L23" s="122"/>
    </row>
    <row r="24" spans="2:12" ht="16.5">
      <c r="B24" s="117"/>
      <c r="C24" s="118" t="s">
        <v>119</v>
      </c>
      <c r="D24" s="120">
        <v>5.0433378308814776</v>
      </c>
      <c r="E24" s="121"/>
      <c r="F24" s="122"/>
      <c r="G24" s="122"/>
      <c r="H24" s="122"/>
      <c r="I24" s="122"/>
      <c r="J24" s="122"/>
      <c r="K24" s="122"/>
      <c r="L24" s="122"/>
    </row>
    <row r="25" spans="2:12" ht="16.5">
      <c r="B25" s="117"/>
      <c r="C25" s="118" t="s">
        <v>120</v>
      </c>
      <c r="D25" s="120">
        <v>4.8887781628142477</v>
      </c>
      <c r="E25" s="121"/>
      <c r="F25" s="122"/>
      <c r="G25" s="122"/>
      <c r="H25" s="122"/>
      <c r="I25" s="122"/>
      <c r="J25" s="122"/>
      <c r="K25" s="122"/>
      <c r="L25" s="122"/>
    </row>
    <row r="26" spans="2:12" ht="16.5">
      <c r="B26" s="117"/>
      <c r="C26" s="118" t="s">
        <v>121</v>
      </c>
      <c r="D26" s="120">
        <v>4.8480040103555151</v>
      </c>
      <c r="E26" s="121"/>
      <c r="F26" s="122"/>
      <c r="G26" s="122"/>
      <c r="H26" s="122"/>
      <c r="I26" s="122"/>
      <c r="J26" s="122"/>
      <c r="K26" s="122"/>
      <c r="L26" s="122"/>
    </row>
    <row r="27" spans="2:12" ht="16.5">
      <c r="B27" s="117">
        <v>2015</v>
      </c>
      <c r="C27" s="118" t="s">
        <v>118</v>
      </c>
      <c r="D27" s="120">
        <v>4.8461122505566507</v>
      </c>
      <c r="E27" s="121"/>
      <c r="F27" s="122"/>
      <c r="G27" s="16"/>
      <c r="H27" s="16"/>
      <c r="I27" s="16"/>
      <c r="J27" s="16"/>
      <c r="K27" s="16"/>
    </row>
    <row r="28" spans="2:12" ht="16.5">
      <c r="B28" s="117"/>
      <c r="C28" s="118" t="s">
        <v>119</v>
      </c>
      <c r="D28" s="120">
        <v>4.8089078565611905</v>
      </c>
      <c r="E28" s="121"/>
      <c r="F28" s="122"/>
      <c r="G28" s="16"/>
      <c r="H28" s="16"/>
      <c r="I28" s="16"/>
      <c r="J28" s="16"/>
      <c r="K28" s="16"/>
    </row>
    <row r="29" spans="2:12" ht="16.5">
      <c r="B29" s="117"/>
      <c r="C29" s="118" t="s">
        <v>120</v>
      </c>
      <c r="D29" s="120">
        <v>4.9058702326383257</v>
      </c>
      <c r="E29" s="123">
        <v>101.4</v>
      </c>
      <c r="F29" s="122"/>
      <c r="G29" s="16"/>
      <c r="H29" s="16"/>
      <c r="I29" s="16"/>
      <c r="J29" s="16"/>
      <c r="K29" s="16"/>
    </row>
    <row r="30" spans="2:12" ht="16.5">
      <c r="B30" s="117"/>
      <c r="C30" s="118" t="s">
        <v>121</v>
      </c>
      <c r="D30" s="120">
        <v>4.9922471050309447</v>
      </c>
      <c r="E30" s="121">
        <v>100.8</v>
      </c>
      <c r="F30" s="122"/>
      <c r="G30" s="16"/>
      <c r="H30" s="16"/>
      <c r="I30" s="16"/>
      <c r="J30" s="16"/>
      <c r="K30" s="16"/>
    </row>
    <row r="31" spans="2:12" ht="16.5">
      <c r="B31" s="117">
        <v>2016</v>
      </c>
      <c r="C31" s="118" t="s">
        <v>118</v>
      </c>
      <c r="D31" s="120">
        <v>4.7962849976450572</v>
      </c>
      <c r="E31" s="121">
        <v>100.8</v>
      </c>
      <c r="F31" s="122"/>
      <c r="G31" s="16"/>
      <c r="H31" s="16"/>
      <c r="I31" s="16"/>
      <c r="J31" s="16"/>
      <c r="K31" s="16"/>
    </row>
    <row r="32" spans="2:12" ht="16.5">
      <c r="B32" s="117"/>
      <c r="C32" s="118" t="s">
        <v>119</v>
      </c>
      <c r="D32" s="120">
        <v>4.9882530946104087</v>
      </c>
      <c r="E32" s="121">
        <v>97</v>
      </c>
      <c r="F32" s="122"/>
      <c r="G32" s="16"/>
      <c r="H32" s="16"/>
      <c r="I32" s="16"/>
      <c r="J32" s="16"/>
      <c r="K32" s="16"/>
    </row>
    <row r="33" spans="2:11" ht="16.5">
      <c r="B33" s="117"/>
      <c r="C33" s="118" t="s">
        <v>120</v>
      </c>
      <c r="D33" s="124">
        <v>5.1201845581818892</v>
      </c>
      <c r="E33" s="121">
        <v>94.1</v>
      </c>
      <c r="F33" s="122"/>
      <c r="G33" s="16"/>
      <c r="H33" s="16"/>
      <c r="I33" s="16"/>
      <c r="J33" s="16"/>
      <c r="K33" s="16"/>
    </row>
    <row r="34" spans="2:11" ht="16.5">
      <c r="B34" s="117"/>
      <c r="C34" s="118" t="s">
        <v>121</v>
      </c>
      <c r="D34" s="120">
        <v>5.0110003721964036</v>
      </c>
      <c r="E34" s="121">
        <v>89.1</v>
      </c>
      <c r="F34" s="122"/>
      <c r="G34" s="16"/>
      <c r="H34" s="16"/>
      <c r="I34" s="16"/>
      <c r="J34" s="16"/>
      <c r="K34" s="16"/>
    </row>
    <row r="35" spans="2:11" ht="16.5">
      <c r="B35" s="117">
        <v>2017</v>
      </c>
      <c r="C35" s="118" t="s">
        <v>118</v>
      </c>
      <c r="D35" s="120">
        <v>4.881795587208539</v>
      </c>
      <c r="E35" s="121">
        <v>82</v>
      </c>
      <c r="F35" s="122"/>
      <c r="G35" s="16"/>
      <c r="H35" s="16"/>
      <c r="I35" s="16"/>
      <c r="J35" s="16"/>
      <c r="K35" s="16"/>
    </row>
    <row r="36" spans="2:11" ht="16.5">
      <c r="B36" s="117"/>
      <c r="C36" s="118" t="s">
        <v>119</v>
      </c>
      <c r="D36" s="120">
        <v>4.8539386926407211</v>
      </c>
      <c r="E36" s="121">
        <v>84.7</v>
      </c>
      <c r="F36" s="122"/>
      <c r="G36" s="16"/>
      <c r="H36" s="16"/>
      <c r="I36" s="16"/>
      <c r="J36" s="16"/>
      <c r="K36" s="16"/>
    </row>
    <row r="37" spans="2:11" ht="16.5">
      <c r="B37" s="117"/>
      <c r="C37" s="118" t="s">
        <v>120</v>
      </c>
      <c r="D37" s="120">
        <v>4.7743778602867373</v>
      </c>
      <c r="E37" s="121">
        <v>86.3</v>
      </c>
      <c r="F37" s="122"/>
      <c r="G37" s="16"/>
      <c r="H37" s="16"/>
      <c r="I37" s="16"/>
      <c r="J37" s="16"/>
      <c r="K37" s="16"/>
    </row>
    <row r="38" spans="2:11" ht="16.5">
      <c r="B38" s="117"/>
      <c r="C38" s="118" t="s">
        <v>121</v>
      </c>
      <c r="D38" s="120">
        <v>4.1318142396629609</v>
      </c>
      <c r="E38" s="121">
        <v>79.5</v>
      </c>
      <c r="F38" s="122"/>
      <c r="G38" s="16"/>
      <c r="H38" s="16"/>
      <c r="I38" s="16"/>
      <c r="J38" s="16"/>
      <c r="K38" s="16"/>
    </row>
    <row r="39" spans="2:11" ht="16.5">
      <c r="B39" s="117">
        <v>2018</v>
      </c>
      <c r="C39" s="118" t="s">
        <v>118</v>
      </c>
      <c r="D39" s="120">
        <v>4.1019880939561659</v>
      </c>
      <c r="E39" s="121">
        <v>81.599999999999994</v>
      </c>
      <c r="F39" s="122"/>
      <c r="G39" s="16"/>
      <c r="H39" s="119"/>
      <c r="I39" s="16"/>
      <c r="J39" s="16"/>
      <c r="K39" s="16"/>
    </row>
    <row r="40" spans="2:11" ht="16.5">
      <c r="B40" s="117"/>
      <c r="C40" s="118" t="s">
        <v>119</v>
      </c>
      <c r="D40" s="120">
        <v>4.1110339992410294</v>
      </c>
      <c r="E40" s="121">
        <v>75.7</v>
      </c>
      <c r="F40" s="122"/>
      <c r="G40" s="16"/>
      <c r="H40" s="16"/>
      <c r="I40" s="16"/>
      <c r="J40" s="16"/>
      <c r="K40" s="16"/>
    </row>
    <row r="41" spans="2:11" ht="16.5">
      <c r="B41" s="117"/>
      <c r="C41" s="118" t="s">
        <v>120</v>
      </c>
      <c r="D41" s="120">
        <v>4.202881094872188</v>
      </c>
      <c r="E41" s="121">
        <v>79.099999999999994</v>
      </c>
      <c r="F41" s="122"/>
      <c r="G41" s="16"/>
      <c r="H41" s="16"/>
      <c r="I41" s="16"/>
      <c r="J41" s="16"/>
      <c r="K41" s="16"/>
    </row>
    <row r="42" spans="2:11" ht="16.5">
      <c r="B42" s="117"/>
      <c r="C42" s="118" t="s">
        <v>121</v>
      </c>
      <c r="D42" s="120">
        <v>3.484938028399605</v>
      </c>
      <c r="E42" s="121">
        <v>77.3</v>
      </c>
      <c r="F42" s="122"/>
      <c r="G42" s="16"/>
      <c r="H42" s="16"/>
      <c r="I42" s="16"/>
      <c r="J42" s="16"/>
      <c r="K42" s="16"/>
    </row>
    <row r="43" spans="2:11" ht="16.5">
      <c r="B43" s="117">
        <v>2019</v>
      </c>
      <c r="C43" s="118" t="s">
        <v>118</v>
      </c>
      <c r="D43" s="120">
        <v>3.4614741875607757</v>
      </c>
      <c r="E43" s="121">
        <v>76.2</v>
      </c>
      <c r="F43" s="122"/>
      <c r="G43" s="16"/>
      <c r="H43" s="16"/>
      <c r="I43" s="16"/>
      <c r="J43" s="16"/>
      <c r="K43" s="16"/>
    </row>
    <row r="44" spans="2:11" ht="16.5">
      <c r="B44" s="117"/>
      <c r="C44" s="118" t="s">
        <v>119</v>
      </c>
      <c r="D44" s="120">
        <v>3.3878284935284961</v>
      </c>
      <c r="E44" s="121">
        <v>77.599999999999994</v>
      </c>
      <c r="F44" s="122"/>
      <c r="G44" s="16"/>
      <c r="H44" s="119"/>
      <c r="I44" s="16"/>
      <c r="J44" s="16"/>
      <c r="K44" s="16"/>
    </row>
    <row r="45" spans="2:11" ht="16.5">
      <c r="B45" s="117"/>
      <c r="C45" s="118" t="s">
        <v>120</v>
      </c>
      <c r="D45" s="120">
        <v>3.6244242673681462</v>
      </c>
      <c r="E45" s="121">
        <v>79.099999999999994</v>
      </c>
      <c r="F45" s="122"/>
      <c r="G45" s="16"/>
      <c r="H45" s="16"/>
      <c r="I45" s="16"/>
      <c r="J45" s="16"/>
      <c r="K45" s="16"/>
    </row>
    <row r="46" spans="2:11" ht="16.5">
      <c r="B46" s="117"/>
      <c r="C46" s="118" t="s">
        <v>121</v>
      </c>
      <c r="D46" s="120">
        <v>3.5179169411148616</v>
      </c>
      <c r="E46" s="121">
        <v>77.7</v>
      </c>
      <c r="F46" s="122"/>
      <c r="G46" s="16"/>
      <c r="H46" s="16"/>
      <c r="I46" s="16"/>
      <c r="J46" s="16"/>
      <c r="K46" s="16"/>
    </row>
    <row r="47" spans="2:11" ht="16.5">
      <c r="B47" s="117">
        <v>2020</v>
      </c>
      <c r="C47" s="118" t="s">
        <v>118</v>
      </c>
      <c r="D47" s="120">
        <v>3.6234776881109747</v>
      </c>
      <c r="E47" s="121">
        <v>78.2</v>
      </c>
      <c r="F47" s="122"/>
      <c r="G47" s="16"/>
      <c r="H47" s="16"/>
      <c r="I47" s="16"/>
      <c r="J47" s="16"/>
      <c r="K47" s="16"/>
    </row>
    <row r="48" spans="2:11" ht="16.5">
      <c r="B48" s="117"/>
      <c r="C48" s="118" t="s">
        <v>119</v>
      </c>
      <c r="D48" s="120">
        <v>3.5588079664023371</v>
      </c>
      <c r="E48" s="121">
        <v>80.099999999999994</v>
      </c>
      <c r="F48" s="122"/>
      <c r="G48" s="16"/>
      <c r="H48" s="16"/>
      <c r="I48" s="16"/>
      <c r="J48" s="16"/>
      <c r="K48" s="16"/>
    </row>
    <row r="49" spans="2:11" ht="16.5">
      <c r="B49" s="117"/>
      <c r="C49" s="118" t="s">
        <v>120</v>
      </c>
      <c r="D49" s="120">
        <v>2.8655108097006736</v>
      </c>
      <c r="E49" s="121">
        <v>72.7</v>
      </c>
      <c r="F49" s="122"/>
      <c r="G49" s="16"/>
      <c r="H49" s="16"/>
      <c r="I49" s="16"/>
      <c r="J49" s="16"/>
      <c r="K49" s="16"/>
    </row>
    <row r="50" spans="2:11" ht="16.5">
      <c r="B50" s="117"/>
      <c r="C50" s="118" t="s">
        <v>121</v>
      </c>
      <c r="D50" s="120">
        <v>4.3576531747173455</v>
      </c>
      <c r="E50" s="121">
        <v>73.5</v>
      </c>
      <c r="F50" s="122"/>
      <c r="G50" s="16"/>
      <c r="H50" s="16"/>
      <c r="I50" s="16"/>
      <c r="J50" s="16"/>
      <c r="K50" s="16"/>
    </row>
    <row r="51" spans="2:11" ht="16.5">
      <c r="B51" s="117">
        <v>2021</v>
      </c>
      <c r="C51" s="118" t="s">
        <v>118</v>
      </c>
      <c r="D51" s="120">
        <v>4.7188855471186928</v>
      </c>
      <c r="E51" s="121">
        <v>73.7</v>
      </c>
      <c r="F51" s="122"/>
      <c r="G51" s="16"/>
      <c r="H51" s="16"/>
      <c r="I51" s="16"/>
      <c r="J51" s="16"/>
      <c r="K51" s="16"/>
    </row>
    <row r="52" spans="2:11" ht="16.5">
      <c r="B52" s="117"/>
      <c r="C52" s="118" t="s">
        <v>119</v>
      </c>
      <c r="D52" s="120">
        <v>4.9788487741406335</v>
      </c>
      <c r="E52" s="121">
        <v>74.3</v>
      </c>
      <c r="F52" s="122"/>
      <c r="G52" s="16"/>
      <c r="H52" s="16"/>
      <c r="I52" s="16"/>
      <c r="J52" s="16"/>
      <c r="K52" s="16"/>
    </row>
    <row r="53" spans="2:11" ht="16.5">
      <c r="B53" s="117"/>
      <c r="C53" s="118" t="s">
        <v>120</v>
      </c>
      <c r="D53" s="120">
        <v>5.4408106794633175</v>
      </c>
      <c r="E53" s="121">
        <v>77.8</v>
      </c>
      <c r="F53" s="122"/>
      <c r="G53" s="16"/>
      <c r="H53" s="16"/>
      <c r="I53" s="16"/>
      <c r="J53" s="16"/>
      <c r="K53" s="16"/>
    </row>
    <row r="54" spans="2:11" ht="16.5">
      <c r="B54" s="117"/>
      <c r="C54" s="118" t="s">
        <v>121</v>
      </c>
      <c r="D54" s="120">
        <v>5.3548558853034658</v>
      </c>
      <c r="E54" s="121">
        <v>75.5</v>
      </c>
      <c r="F54" s="122"/>
      <c r="G54" s="16"/>
      <c r="H54" s="16"/>
      <c r="I54" s="16"/>
      <c r="J54" s="16"/>
      <c r="K54" s="16"/>
    </row>
    <row r="55" spans="2:11" ht="16.5">
      <c r="B55" s="117">
        <v>2022</v>
      </c>
      <c r="C55" s="118" t="s">
        <v>118</v>
      </c>
      <c r="D55" s="120">
        <v>5.4454401060064015</v>
      </c>
      <c r="E55" s="121">
        <v>75.8</v>
      </c>
      <c r="F55" s="122"/>
      <c r="G55" s="16"/>
      <c r="H55" s="16"/>
      <c r="I55" s="16"/>
      <c r="J55" s="16"/>
      <c r="K55" s="16"/>
    </row>
    <row r="56" spans="2:11" ht="16.5">
      <c r="B56" s="117"/>
      <c r="C56" s="118" t="s">
        <v>119</v>
      </c>
      <c r="D56" s="120">
        <v>5.2529156182545051</v>
      </c>
      <c r="E56" s="121">
        <v>78</v>
      </c>
      <c r="F56" s="122"/>
      <c r="G56" s="16"/>
      <c r="H56" s="16"/>
      <c r="I56" s="16"/>
      <c r="J56" s="16"/>
      <c r="K56" s="16"/>
    </row>
    <row r="57" spans="2:11" ht="16.5">
      <c r="B57" s="117"/>
      <c r="C57" s="118" t="s">
        <v>120</v>
      </c>
      <c r="D57" s="120">
        <v>5.0809014271709643</v>
      </c>
      <c r="E57" s="121">
        <v>79.900000000000006</v>
      </c>
      <c r="F57" s="122"/>
      <c r="G57" s="16"/>
      <c r="H57" s="16"/>
      <c r="I57" s="16"/>
      <c r="J57" s="16"/>
      <c r="K57" s="16"/>
    </row>
    <row r="58" spans="2:11" ht="16.5">
      <c r="B58" s="117"/>
      <c r="C58" s="118" t="s">
        <v>121</v>
      </c>
      <c r="D58" s="120">
        <v>6.0688107089564918</v>
      </c>
      <c r="E58" s="121">
        <v>84.4</v>
      </c>
      <c r="F58" s="122"/>
      <c r="G58" s="16"/>
      <c r="H58" s="16"/>
      <c r="I58" s="16"/>
      <c r="J58" s="16"/>
      <c r="K58" s="16"/>
    </row>
    <row r="59" spans="2:11" ht="16.5">
      <c r="B59" s="117">
        <v>2023</v>
      </c>
      <c r="C59" s="118" t="s">
        <v>118</v>
      </c>
      <c r="D59" s="120">
        <v>7.3466723482366065</v>
      </c>
      <c r="E59" s="121">
        <v>77.3</v>
      </c>
      <c r="F59" s="122"/>
      <c r="G59" s="16"/>
      <c r="H59" s="16"/>
      <c r="I59" s="16"/>
      <c r="J59" s="16"/>
      <c r="K59" s="16"/>
    </row>
    <row r="60" spans="2:11" ht="16.5">
      <c r="B60" s="117"/>
      <c r="C60" s="118" t="s">
        <v>119</v>
      </c>
      <c r="D60" s="120">
        <v>6.6462925609521823</v>
      </c>
      <c r="E60" s="121">
        <v>78.3</v>
      </c>
      <c r="F60" s="122"/>
      <c r="G60" s="16"/>
      <c r="H60" s="16"/>
      <c r="I60" s="16"/>
      <c r="J60" s="16"/>
      <c r="K60" s="16"/>
    </row>
    <row r="65" spans="2:2" ht="15">
      <c r="B65" s="13"/>
    </row>
    <row r="67" spans="2:2">
      <c r="B67"/>
    </row>
  </sheetData>
  <mergeCells count="1">
    <mergeCell ref="A1:Z1"/>
  </mergeCells>
  <hyperlinks>
    <hyperlink ref="A1" location="Contents!A1" display="A.Figure 1 - Historical domestic gas contract prices and ABS PPI – WA (gas extraction, index), Q1 2013 to Q2 2021" xr:uid="{0829467A-71B8-4EDC-ADA4-2B9F8E58F9AF}"/>
  </hyperlinks>
  <pageMargins left="0.7" right="0.7" top="0.75" bottom="0.75" header="0.3" footer="0.3"/>
  <pageSetup paperSize="9"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1DE63-1F9D-4ECF-B64C-F679C4CAA1A5}">
  <dimension ref="A1:AJ128"/>
  <sheetViews>
    <sheetView zoomScaleNormal="100" workbookViewId="0">
      <selection activeCell="R23" sqref="R23"/>
    </sheetView>
  </sheetViews>
  <sheetFormatPr defaultColWidth="0" defaultRowHeight="12.75"/>
  <cols>
    <col min="1" max="13" width="9.125" style="14" customWidth="1"/>
    <col min="14" max="20" width="9" style="14" customWidth="1"/>
    <col min="21" max="26" width="8" style="14" customWidth="1"/>
    <col min="27" max="36" width="0" style="14" hidden="1" customWidth="1"/>
    <col min="37" max="16384" width="8" style="14" hidden="1"/>
  </cols>
  <sheetData>
    <row r="1" spans="1:26" s="61" customFormat="1" ht="93" customHeight="1">
      <c r="A1" s="175" t="s">
        <v>157</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ht="14.25" customHeight="1"/>
    <row r="3" spans="1:26" ht="14.25" customHeight="1"/>
    <row r="4" spans="1:26" ht="14.25" customHeight="1">
      <c r="M4"/>
    </row>
    <row r="5" spans="1:26" ht="14.25" customHeight="1"/>
    <row r="6" spans="1:26" ht="14.25" customHeight="1"/>
    <row r="7" spans="1:26" ht="14.25" customHeight="1"/>
    <row r="8" spans="1:26" ht="14.25" customHeight="1"/>
    <row r="9" spans="1:26" ht="14.25" customHeight="1"/>
    <row r="10" spans="1:26" ht="14.25" customHeight="1"/>
    <row r="11" spans="1:26" ht="14.25" customHeight="1"/>
    <row r="12" spans="1:26" ht="14.25" customHeight="1"/>
    <row r="13" spans="1:26" ht="14.25" customHeight="1"/>
    <row r="14" spans="1:26" ht="14.25" customHeight="1"/>
    <row r="15" spans="1:26" ht="14.25" customHeight="1"/>
    <row r="16" spans="1:26" ht="14.25" customHeight="1"/>
    <row r="17" spans="2:19" ht="14.25" customHeight="1"/>
    <row r="18" spans="2:19" ht="14.25" customHeight="1"/>
    <row r="19" spans="2:19" ht="14.25" customHeight="1"/>
    <row r="20" spans="2:19" ht="14.25" customHeight="1">
      <c r="B20" s="93" t="s">
        <v>155</v>
      </c>
    </row>
    <row r="21" spans="2:19" ht="14.25" customHeight="1"/>
    <row r="22" spans="2:19" ht="14.25" customHeight="1"/>
    <row r="23" spans="2:19" s="104" customFormat="1" ht="76.5">
      <c r="B23" s="81" t="s">
        <v>12</v>
      </c>
      <c r="C23" s="82" t="s">
        <v>122</v>
      </c>
      <c r="D23" s="82" t="s">
        <v>140</v>
      </c>
      <c r="F23" s="81" t="s">
        <v>123</v>
      </c>
      <c r="G23" s="82" t="s">
        <v>124</v>
      </c>
      <c r="H23" s="81" t="s">
        <v>141</v>
      </c>
      <c r="I23" s="82" t="s">
        <v>125</v>
      </c>
    </row>
    <row r="24" spans="2:19" ht="14.25">
      <c r="B24" s="103">
        <v>42005</v>
      </c>
      <c r="C24" s="105">
        <v>3.63</v>
      </c>
      <c r="D24" s="105">
        <v>4.8461122505566507</v>
      </c>
      <c r="E24" s="102"/>
      <c r="F24" s="173">
        <v>10.02</v>
      </c>
      <c r="G24" s="106">
        <v>2.13</v>
      </c>
      <c r="H24" s="174">
        <v>0.65635738831615131</v>
      </c>
      <c r="I24" s="107">
        <v>3.704225352112676</v>
      </c>
      <c r="J24" s="102"/>
      <c r="P24" s="21"/>
    </row>
    <row r="25" spans="2:19" ht="14.25">
      <c r="B25" s="103">
        <v>42036</v>
      </c>
      <c r="C25" s="105">
        <v>3.41</v>
      </c>
      <c r="D25" s="105">
        <v>4.8461122505566507</v>
      </c>
      <c r="E25" s="102"/>
      <c r="F25" s="102"/>
      <c r="G25" s="102"/>
      <c r="H25" s="102"/>
      <c r="I25" s="102"/>
      <c r="J25" s="102"/>
      <c r="P25" s="21"/>
      <c r="S25" s="22"/>
    </row>
    <row r="26" spans="2:19" ht="14.25">
      <c r="B26" s="103">
        <v>42064</v>
      </c>
      <c r="C26" s="105">
        <v>3.74</v>
      </c>
      <c r="D26" s="105">
        <v>4.8461122505566507</v>
      </c>
      <c r="E26" s="102"/>
      <c r="F26" s="102"/>
      <c r="G26" s="102"/>
      <c r="H26" s="102"/>
      <c r="I26" s="102"/>
      <c r="J26" s="102"/>
      <c r="S26" s="22"/>
    </row>
    <row r="27" spans="2:19" ht="14.25">
      <c r="B27" s="103">
        <v>42095</v>
      </c>
      <c r="C27" s="105">
        <v>3.66</v>
      </c>
      <c r="D27" s="105">
        <v>4.8089078565611905</v>
      </c>
      <c r="E27" s="102"/>
      <c r="F27" s="102"/>
      <c r="G27" s="102"/>
      <c r="H27" s="102"/>
      <c r="I27" s="102"/>
      <c r="J27" s="102"/>
      <c r="S27" s="22"/>
    </row>
    <row r="28" spans="2:19" ht="14.25">
      <c r="B28" s="103">
        <v>42125</v>
      </c>
      <c r="C28" s="105">
        <v>4.05</v>
      </c>
      <c r="D28" s="105">
        <v>4.8089078565611905</v>
      </c>
      <c r="E28" s="102"/>
      <c r="F28" s="102"/>
      <c r="G28" s="102"/>
      <c r="H28" s="102"/>
      <c r="I28" s="102"/>
      <c r="J28" s="102"/>
      <c r="S28" s="22"/>
    </row>
    <row r="29" spans="2:19" ht="14.25">
      <c r="B29" s="103">
        <v>42156</v>
      </c>
      <c r="C29" s="105">
        <v>3.19</v>
      </c>
      <c r="D29" s="105">
        <v>4.8089078565611905</v>
      </c>
      <c r="E29" s="102"/>
      <c r="F29" s="102"/>
      <c r="G29" s="102"/>
      <c r="H29" s="102"/>
      <c r="I29" s="102"/>
      <c r="J29" s="102"/>
      <c r="P29" s="21"/>
      <c r="S29" s="22"/>
    </row>
    <row r="30" spans="2:19" ht="14.25">
      <c r="B30" s="103">
        <v>42186</v>
      </c>
      <c r="C30" s="105">
        <v>3.37</v>
      </c>
      <c r="D30" s="105">
        <v>4.9058702326383257</v>
      </c>
      <c r="E30" s="102"/>
      <c r="F30" s="102"/>
      <c r="G30" s="102"/>
      <c r="H30" s="102"/>
      <c r="I30" s="102"/>
      <c r="J30" s="102"/>
      <c r="S30" s="22"/>
    </row>
    <row r="31" spans="2:19" ht="14.25">
      <c r="B31" s="103">
        <v>42217</v>
      </c>
      <c r="C31" s="105">
        <v>3.44</v>
      </c>
      <c r="D31" s="105">
        <v>4.9058702326383257</v>
      </c>
      <c r="E31" s="102"/>
      <c r="F31" s="102"/>
      <c r="G31" s="102"/>
      <c r="H31" s="102"/>
      <c r="I31" s="102"/>
      <c r="J31" s="102"/>
      <c r="S31" s="22"/>
    </row>
    <row r="32" spans="2:19" ht="14.25">
      <c r="B32" s="103">
        <v>42248</v>
      </c>
      <c r="C32" s="105">
        <v>3.28</v>
      </c>
      <c r="D32" s="105">
        <v>4.9058702326383257</v>
      </c>
      <c r="E32" s="102"/>
      <c r="F32" s="102"/>
      <c r="G32" s="102"/>
      <c r="H32" s="102"/>
      <c r="I32" s="102"/>
      <c r="J32" s="102"/>
      <c r="S32" s="22"/>
    </row>
    <row r="33" spans="2:19" ht="14.25">
      <c r="B33" s="103">
        <v>42278</v>
      </c>
      <c r="C33" s="105">
        <v>3.27</v>
      </c>
      <c r="D33" s="105">
        <v>4.9922471050309447</v>
      </c>
      <c r="E33" s="102"/>
      <c r="F33" s="102"/>
      <c r="G33" s="102"/>
      <c r="H33" s="102"/>
      <c r="I33" s="102"/>
      <c r="J33" s="102"/>
      <c r="M33" s="20"/>
      <c r="N33" s="20"/>
      <c r="S33" s="22"/>
    </row>
    <row r="34" spans="2:19" ht="14.25">
      <c r="B34" s="103">
        <v>42309</v>
      </c>
      <c r="C34" s="105">
        <v>3.69</v>
      </c>
      <c r="D34" s="105">
        <v>4.9922471050309447</v>
      </c>
      <c r="E34" s="102"/>
      <c r="F34" s="102"/>
      <c r="G34" s="102"/>
      <c r="H34" s="102"/>
      <c r="I34" s="102"/>
      <c r="J34" s="102"/>
      <c r="S34" s="22"/>
    </row>
    <row r="35" spans="2:19" ht="14.25">
      <c r="B35" s="103">
        <v>42339</v>
      </c>
      <c r="C35" s="105">
        <v>3.85</v>
      </c>
      <c r="D35" s="105">
        <v>4.9922471050309447</v>
      </c>
      <c r="E35" s="102"/>
      <c r="F35" s="102"/>
      <c r="G35" s="102"/>
      <c r="H35" s="102"/>
      <c r="I35" s="102"/>
      <c r="J35" s="102"/>
      <c r="S35" s="22"/>
    </row>
    <row r="36" spans="2:19" ht="14.25">
      <c r="B36" s="103">
        <v>42370</v>
      </c>
      <c r="C36" s="105">
        <v>3.79</v>
      </c>
      <c r="D36" s="105">
        <v>4.7962849976450572</v>
      </c>
      <c r="E36" s="102"/>
      <c r="F36" s="102"/>
      <c r="G36" s="102"/>
      <c r="H36" s="102"/>
      <c r="I36" s="102"/>
      <c r="J36" s="102"/>
      <c r="S36" s="22"/>
    </row>
    <row r="37" spans="2:19" ht="14.25">
      <c r="B37" s="103">
        <v>42401</v>
      </c>
      <c r="C37" s="105">
        <v>3.72</v>
      </c>
      <c r="D37" s="105">
        <v>4.7962849976450572</v>
      </c>
      <c r="E37" s="102"/>
      <c r="F37" s="102"/>
      <c r="G37" s="102"/>
      <c r="H37" s="102"/>
      <c r="I37" s="102"/>
      <c r="J37" s="102"/>
      <c r="S37" s="22"/>
    </row>
    <row r="38" spans="2:19" ht="14.25">
      <c r="B38" s="103">
        <v>42430</v>
      </c>
      <c r="C38" s="105">
        <v>3.78</v>
      </c>
      <c r="D38" s="105">
        <v>4.7962849976450572</v>
      </c>
      <c r="E38" s="102"/>
      <c r="F38" s="102"/>
      <c r="G38" s="102"/>
      <c r="H38" s="102"/>
      <c r="I38" s="102"/>
      <c r="J38" s="102"/>
      <c r="S38" s="22"/>
    </row>
    <row r="39" spans="2:19" ht="16.5">
      <c r="B39" s="103">
        <v>42461</v>
      </c>
      <c r="C39" s="105">
        <v>3.86</v>
      </c>
      <c r="D39" s="105">
        <v>4.9882530946104087</v>
      </c>
      <c r="E39" s="102"/>
      <c r="F39" s="108"/>
      <c r="G39" s="102"/>
      <c r="H39" s="102"/>
      <c r="I39" s="102"/>
      <c r="J39" s="102"/>
      <c r="S39" s="22"/>
    </row>
    <row r="40" spans="2:19" ht="14.25">
      <c r="B40" s="103">
        <v>42491</v>
      </c>
      <c r="C40" s="105">
        <v>3.93</v>
      </c>
      <c r="D40" s="105">
        <v>4.9882530946104087</v>
      </c>
      <c r="E40" s="102"/>
      <c r="F40" s="102"/>
      <c r="G40" s="102"/>
      <c r="H40" s="102"/>
      <c r="I40" s="102"/>
      <c r="J40" s="102"/>
      <c r="S40" s="22"/>
    </row>
    <row r="41" spans="2:19" ht="14.25">
      <c r="B41" s="103">
        <v>42522</v>
      </c>
      <c r="C41" s="105">
        <v>4.05</v>
      </c>
      <c r="D41" s="105">
        <v>4.9882530946104087</v>
      </c>
      <c r="E41" s="102"/>
      <c r="F41" s="102"/>
      <c r="G41" s="102"/>
      <c r="H41" s="102"/>
      <c r="I41" s="102"/>
      <c r="J41" s="102"/>
      <c r="S41" s="22"/>
    </row>
    <row r="42" spans="2:19" ht="14.25">
      <c r="B42" s="103">
        <v>42552</v>
      </c>
      <c r="C42" s="105">
        <v>4.2699999999999996</v>
      </c>
      <c r="D42" s="105">
        <v>5.1201845581818892</v>
      </c>
      <c r="E42" s="102"/>
      <c r="F42" s="102"/>
      <c r="G42" s="102"/>
      <c r="H42" s="102"/>
      <c r="I42" s="102"/>
      <c r="J42" s="102"/>
      <c r="S42" s="22"/>
    </row>
    <row r="43" spans="2:19" ht="14.25">
      <c r="B43" s="103">
        <v>42583</v>
      </c>
      <c r="C43" s="105">
        <v>4.17</v>
      </c>
      <c r="D43" s="105">
        <v>5.1201845581818892</v>
      </c>
      <c r="E43" s="102"/>
      <c r="F43" s="102"/>
      <c r="G43" s="102"/>
      <c r="H43" s="102"/>
      <c r="I43" s="102"/>
      <c r="J43" s="102"/>
      <c r="S43" s="22"/>
    </row>
    <row r="44" spans="2:19" ht="14.25">
      <c r="B44" s="103">
        <v>42614</v>
      </c>
      <c r="C44" s="105">
        <v>4.1900000000000004</v>
      </c>
      <c r="D44" s="105">
        <v>5.1201845581818892</v>
      </c>
      <c r="E44" s="102"/>
      <c r="F44" s="102"/>
      <c r="G44" s="102"/>
      <c r="H44" s="102"/>
      <c r="I44" s="102"/>
      <c r="J44" s="102"/>
      <c r="S44" s="22"/>
    </row>
    <row r="45" spans="2:19" ht="14.25">
      <c r="B45" s="103">
        <v>42644</v>
      </c>
      <c r="C45" s="105">
        <v>4.93</v>
      </c>
      <c r="D45" s="105">
        <v>5.0110003721964036</v>
      </c>
      <c r="E45" s="102"/>
      <c r="F45" s="102"/>
      <c r="G45" s="102"/>
      <c r="H45" s="102"/>
      <c r="I45" s="102"/>
      <c r="J45" s="102"/>
      <c r="S45" s="22"/>
    </row>
    <row r="46" spans="2:19" ht="14.25">
      <c r="B46" s="103">
        <v>42675</v>
      </c>
      <c r="C46" s="105">
        <v>4.34</v>
      </c>
      <c r="D46" s="105">
        <v>5.0110003721964036</v>
      </c>
      <c r="E46" s="102"/>
      <c r="F46" s="102"/>
      <c r="G46" s="102"/>
      <c r="H46" s="102"/>
      <c r="I46" s="102"/>
      <c r="J46" s="102"/>
      <c r="S46" s="22"/>
    </row>
    <row r="47" spans="2:19" ht="14.25">
      <c r="B47" s="103">
        <v>42705</v>
      </c>
      <c r="C47" s="105">
        <v>4.3</v>
      </c>
      <c r="D47" s="105">
        <v>5.0110003721964036</v>
      </c>
      <c r="E47" s="102"/>
      <c r="F47" s="102"/>
      <c r="G47" s="102"/>
      <c r="H47" s="102"/>
      <c r="I47" s="102"/>
      <c r="J47" s="102"/>
      <c r="S47" s="22"/>
    </row>
    <row r="48" spans="2:19" ht="14.25">
      <c r="B48" s="103">
        <v>42736</v>
      </c>
      <c r="C48" s="105">
        <v>4.54</v>
      </c>
      <c r="D48" s="105">
        <v>4.881795587208539</v>
      </c>
      <c r="E48" s="102"/>
      <c r="F48" s="102"/>
      <c r="G48" s="102"/>
      <c r="H48" s="102"/>
      <c r="I48" s="102"/>
      <c r="J48" s="102"/>
      <c r="S48" s="22"/>
    </row>
    <row r="49" spans="2:19" ht="14.25">
      <c r="B49" s="103">
        <v>42767</v>
      </c>
      <c r="C49" s="105">
        <v>4.4400000000000004</v>
      </c>
      <c r="D49" s="105">
        <v>4.881795587208539</v>
      </c>
      <c r="E49" s="102"/>
      <c r="F49" s="102"/>
      <c r="G49" s="102"/>
      <c r="H49" s="102"/>
      <c r="I49" s="102"/>
      <c r="J49" s="102"/>
      <c r="S49" s="22"/>
    </row>
    <row r="50" spans="2:19" ht="14.25">
      <c r="B50" s="103">
        <v>42795</v>
      </c>
      <c r="C50" s="105">
        <v>4.4000000000000004</v>
      </c>
      <c r="D50" s="105">
        <v>4.881795587208539</v>
      </c>
      <c r="E50" s="102"/>
      <c r="F50" s="102"/>
      <c r="G50" s="102"/>
      <c r="H50" s="102"/>
      <c r="I50" s="102"/>
      <c r="J50" s="102"/>
      <c r="S50" s="22"/>
    </row>
    <row r="51" spans="2:19" ht="14.25">
      <c r="B51" s="103">
        <v>42826</v>
      </c>
      <c r="C51" s="105">
        <v>4.38</v>
      </c>
      <c r="D51" s="105">
        <v>4.8539386926407211</v>
      </c>
      <c r="E51" s="102"/>
      <c r="F51" s="102"/>
      <c r="G51" s="102"/>
      <c r="H51" s="102"/>
      <c r="I51" s="102"/>
      <c r="J51" s="102"/>
      <c r="S51" s="22"/>
    </row>
    <row r="52" spans="2:19" ht="14.25">
      <c r="B52" s="103">
        <v>42856</v>
      </c>
      <c r="C52" s="105">
        <v>4.32</v>
      </c>
      <c r="D52" s="105">
        <v>4.8539386926407211</v>
      </c>
      <c r="E52" s="102"/>
      <c r="F52" s="102"/>
      <c r="G52" s="102"/>
      <c r="H52" s="102"/>
      <c r="I52" s="102"/>
      <c r="J52" s="102"/>
      <c r="S52" s="22"/>
    </row>
    <row r="53" spans="2:19" ht="14.25">
      <c r="B53" s="103">
        <v>42887</v>
      </c>
      <c r="C53" s="105">
        <v>4.3</v>
      </c>
      <c r="D53" s="105">
        <v>4.8539386926407211</v>
      </c>
      <c r="E53" s="102"/>
      <c r="F53" s="102"/>
      <c r="G53" s="102"/>
      <c r="H53" s="102"/>
      <c r="I53" s="102"/>
      <c r="J53" s="102"/>
      <c r="S53" s="22"/>
    </row>
    <row r="54" spans="2:19" ht="14.25">
      <c r="B54" s="103">
        <v>42917</v>
      </c>
      <c r="C54" s="105">
        <v>4.2699999999999996</v>
      </c>
      <c r="D54" s="105">
        <v>4.7743778602867373</v>
      </c>
      <c r="E54" s="102"/>
      <c r="F54" s="102"/>
      <c r="G54" s="102"/>
      <c r="H54" s="102"/>
      <c r="I54" s="102"/>
      <c r="J54" s="102"/>
    </row>
    <row r="55" spans="2:19" ht="14.25">
      <c r="B55" s="103">
        <v>42948</v>
      </c>
      <c r="C55" s="105">
        <v>4.25</v>
      </c>
      <c r="D55" s="105">
        <v>4.7743778602867373</v>
      </c>
      <c r="E55" s="102"/>
      <c r="F55" s="102"/>
      <c r="G55" s="102"/>
      <c r="H55" s="102"/>
      <c r="I55" s="102"/>
      <c r="J55" s="102"/>
    </row>
    <row r="56" spans="2:19" ht="14.25">
      <c r="B56" s="103">
        <v>42979</v>
      </c>
      <c r="C56" s="105">
        <v>4.2</v>
      </c>
      <c r="D56" s="105">
        <v>4.7743778602867373</v>
      </c>
      <c r="E56" s="102"/>
      <c r="F56" s="102"/>
      <c r="G56" s="102"/>
      <c r="H56" s="102"/>
      <c r="I56" s="102"/>
      <c r="J56" s="102"/>
    </row>
    <row r="57" spans="2:19" ht="14.25">
      <c r="B57" s="103">
        <v>43009</v>
      </c>
      <c r="C57" s="105">
        <v>4.1100000000000003</v>
      </c>
      <c r="D57" s="105">
        <v>4.1318142396629609</v>
      </c>
      <c r="E57" s="102"/>
      <c r="F57" s="102"/>
      <c r="G57" s="102"/>
      <c r="H57" s="102"/>
      <c r="I57" s="102"/>
      <c r="J57" s="102"/>
    </row>
    <row r="58" spans="2:19" ht="14.25">
      <c r="B58" s="103">
        <v>43040</v>
      </c>
      <c r="C58" s="105">
        <v>4</v>
      </c>
      <c r="D58" s="105">
        <v>4.1318142396629609</v>
      </c>
      <c r="E58" s="102"/>
      <c r="F58" s="102"/>
      <c r="G58" s="102"/>
      <c r="H58" s="102"/>
      <c r="I58" s="102"/>
      <c r="J58" s="102"/>
    </row>
    <row r="59" spans="2:19" ht="14.25">
      <c r="B59" s="103">
        <v>43070</v>
      </c>
      <c r="C59" s="105">
        <v>3.88</v>
      </c>
      <c r="D59" s="105">
        <v>4.1318142396629609</v>
      </c>
      <c r="E59" s="102"/>
      <c r="F59" s="102"/>
      <c r="G59" s="102"/>
      <c r="H59" s="102"/>
      <c r="I59" s="102"/>
      <c r="J59" s="102"/>
    </row>
    <row r="60" spans="2:19" ht="14.25">
      <c r="B60" s="103">
        <v>43101</v>
      </c>
      <c r="C60" s="105">
        <v>3.87</v>
      </c>
      <c r="D60" s="105">
        <v>4.1019880939561659</v>
      </c>
      <c r="E60" s="102"/>
      <c r="F60" s="102"/>
      <c r="G60" s="102"/>
      <c r="H60" s="102"/>
      <c r="I60" s="102"/>
      <c r="J60" s="102"/>
    </row>
    <row r="61" spans="2:19" ht="14.25">
      <c r="B61" s="103">
        <v>43132</v>
      </c>
      <c r="C61" s="105">
        <v>3.71</v>
      </c>
      <c r="D61" s="105">
        <v>4.1019880939561659</v>
      </c>
      <c r="E61" s="102"/>
      <c r="F61" s="102"/>
      <c r="G61" s="102"/>
      <c r="H61" s="102"/>
      <c r="I61" s="102"/>
      <c r="J61" s="102"/>
    </row>
    <row r="62" spans="2:19" ht="14.25">
      <c r="B62" s="103">
        <v>43160</v>
      </c>
      <c r="C62" s="105">
        <v>3.67</v>
      </c>
      <c r="D62" s="105">
        <v>4.1019880939561659</v>
      </c>
      <c r="E62" s="102"/>
      <c r="F62" s="102"/>
      <c r="G62" s="102"/>
      <c r="H62" s="102"/>
      <c r="I62" s="102"/>
      <c r="J62" s="102"/>
    </row>
    <row r="63" spans="2:19" ht="14.25">
      <c r="B63" s="103">
        <v>43191</v>
      </c>
      <c r="C63" s="105">
        <v>3.65</v>
      </c>
      <c r="D63" s="105">
        <v>4.1110339992410294</v>
      </c>
      <c r="E63" s="102"/>
      <c r="F63" s="102"/>
      <c r="G63" s="102"/>
      <c r="H63" s="102"/>
      <c r="I63" s="102"/>
      <c r="J63" s="102"/>
    </row>
    <row r="64" spans="2:19" ht="14.25">
      <c r="B64" s="103">
        <v>43221</v>
      </c>
      <c r="C64" s="105">
        <v>3.63</v>
      </c>
      <c r="D64" s="105">
        <v>4.1110339992410294</v>
      </c>
      <c r="E64" s="102"/>
      <c r="F64" s="102"/>
      <c r="G64" s="102"/>
      <c r="H64" s="102"/>
      <c r="I64" s="102"/>
      <c r="J64" s="102"/>
    </row>
    <row r="65" spans="2:10" ht="14.25">
      <c r="B65" s="103">
        <v>43252</v>
      </c>
      <c r="C65" s="105">
        <v>3.6</v>
      </c>
      <c r="D65" s="105">
        <v>4.1110339992410294</v>
      </c>
      <c r="E65" s="102"/>
      <c r="F65" s="102"/>
      <c r="G65" s="102"/>
      <c r="H65" s="102"/>
      <c r="I65" s="102"/>
      <c r="J65" s="102"/>
    </row>
    <row r="66" spans="2:10" ht="14.25">
      <c r="B66" s="103">
        <v>43282</v>
      </c>
      <c r="C66" s="105">
        <v>3.54</v>
      </c>
      <c r="D66" s="105">
        <v>4.202881094872188</v>
      </c>
      <c r="E66" s="102"/>
      <c r="F66" s="102"/>
      <c r="G66" s="102"/>
      <c r="H66" s="102"/>
      <c r="I66" s="102"/>
      <c r="J66" s="102"/>
    </row>
    <row r="67" spans="2:10" ht="14.25">
      <c r="B67" s="103">
        <v>43313</v>
      </c>
      <c r="C67" s="105">
        <v>3.47</v>
      </c>
      <c r="D67" s="105">
        <v>4.202881094872188</v>
      </c>
      <c r="E67" s="102"/>
      <c r="F67" s="102"/>
      <c r="G67" s="102"/>
      <c r="H67" s="102"/>
      <c r="I67" s="102"/>
      <c r="J67" s="102"/>
    </row>
    <row r="68" spans="2:10" ht="14.25">
      <c r="B68" s="103">
        <v>43344</v>
      </c>
      <c r="C68" s="105">
        <v>3.42</v>
      </c>
      <c r="D68" s="105">
        <v>4.202881094872188</v>
      </c>
      <c r="E68" s="102"/>
      <c r="F68" s="102"/>
      <c r="G68" s="102"/>
      <c r="H68" s="102"/>
      <c r="I68" s="102"/>
      <c r="J68" s="102"/>
    </row>
    <row r="69" spans="2:10" ht="14.25">
      <c r="B69" s="103">
        <v>43374</v>
      </c>
      <c r="C69" s="105">
        <v>3.41</v>
      </c>
      <c r="D69" s="105">
        <v>3.484938028399605</v>
      </c>
      <c r="E69" s="102"/>
      <c r="F69" s="102"/>
      <c r="G69" s="102"/>
      <c r="H69" s="102"/>
      <c r="I69" s="102"/>
      <c r="J69" s="102"/>
    </row>
    <row r="70" spans="2:10" ht="14.25">
      <c r="B70" s="103">
        <v>43405</v>
      </c>
      <c r="C70" s="105">
        <v>3.41</v>
      </c>
      <c r="D70" s="105">
        <v>3.484938028399605</v>
      </c>
      <c r="E70" s="102"/>
      <c r="F70" s="102"/>
      <c r="G70" s="102"/>
      <c r="H70" s="102"/>
      <c r="I70" s="102"/>
      <c r="J70" s="102"/>
    </row>
    <row r="71" spans="2:10" ht="14.25">
      <c r="B71" s="103">
        <v>43435</v>
      </c>
      <c r="C71" s="105">
        <v>3.4</v>
      </c>
      <c r="D71" s="105">
        <v>3.484938028399605</v>
      </c>
      <c r="E71" s="102"/>
      <c r="F71" s="102"/>
      <c r="G71" s="102"/>
      <c r="H71" s="102"/>
      <c r="I71" s="102"/>
      <c r="J71" s="102"/>
    </row>
    <row r="72" spans="2:10" ht="14.25">
      <c r="B72" s="103">
        <v>43466</v>
      </c>
      <c r="C72" s="105">
        <v>3.39</v>
      </c>
      <c r="D72" s="105">
        <v>3.4614741875607757</v>
      </c>
      <c r="E72" s="102"/>
      <c r="F72" s="102"/>
      <c r="G72" s="102"/>
      <c r="H72" s="102"/>
      <c r="I72" s="102"/>
      <c r="J72" s="102"/>
    </row>
    <row r="73" spans="2:10" ht="14.25">
      <c r="B73" s="103">
        <v>43497</v>
      </c>
      <c r="C73" s="105">
        <v>3.27</v>
      </c>
      <c r="D73" s="105">
        <v>3.4614741875607757</v>
      </c>
      <c r="E73" s="102"/>
      <c r="F73" s="102"/>
      <c r="G73" s="102"/>
      <c r="H73" s="102"/>
      <c r="I73" s="102"/>
      <c r="J73" s="102"/>
    </row>
    <row r="74" spans="2:10" ht="14.25">
      <c r="B74" s="103">
        <v>43525</v>
      </c>
      <c r="C74" s="105">
        <v>3.2</v>
      </c>
      <c r="D74" s="105">
        <v>3.4614741875607757</v>
      </c>
      <c r="E74" s="102"/>
      <c r="F74" s="102"/>
      <c r="G74" s="102"/>
      <c r="H74" s="102"/>
      <c r="I74" s="102"/>
      <c r="J74" s="102"/>
    </row>
    <row r="75" spans="2:10" ht="14.25">
      <c r="B75" s="103">
        <v>43556</v>
      </c>
      <c r="C75" s="105">
        <v>3.16</v>
      </c>
      <c r="D75" s="105">
        <v>3.3878284935284961</v>
      </c>
      <c r="E75" s="102"/>
      <c r="F75" s="102"/>
      <c r="G75" s="102"/>
      <c r="H75" s="102"/>
      <c r="I75" s="102"/>
      <c r="J75" s="102"/>
    </row>
    <row r="76" spans="2:10" ht="14.25">
      <c r="B76" s="103">
        <v>43586</v>
      </c>
      <c r="C76" s="105">
        <v>3.19</v>
      </c>
      <c r="D76" s="105">
        <v>3.3878284935284961</v>
      </c>
      <c r="E76" s="102"/>
      <c r="F76" s="102"/>
      <c r="G76" s="102"/>
      <c r="H76" s="102"/>
      <c r="I76" s="102"/>
      <c r="J76" s="102"/>
    </row>
    <row r="77" spans="2:10" ht="14.25">
      <c r="B77" s="103">
        <v>43617</v>
      </c>
      <c r="C77" s="105">
        <v>3.17</v>
      </c>
      <c r="D77" s="105">
        <v>3.3878284935284961</v>
      </c>
      <c r="E77" s="102"/>
      <c r="F77" s="102"/>
      <c r="G77" s="102"/>
      <c r="H77" s="102"/>
      <c r="I77" s="102"/>
      <c r="J77" s="102"/>
    </row>
    <row r="78" spans="2:10" ht="14.25">
      <c r="B78" s="103">
        <v>43647</v>
      </c>
      <c r="C78" s="105">
        <v>2.94</v>
      </c>
      <c r="D78" s="105">
        <v>3.6244242673681462</v>
      </c>
      <c r="E78" s="102"/>
      <c r="F78" s="102"/>
      <c r="G78" s="102"/>
      <c r="H78" s="102"/>
      <c r="I78" s="102"/>
      <c r="J78" s="102"/>
    </row>
    <row r="79" spans="2:10" ht="14.25">
      <c r="B79" s="103">
        <v>43678</v>
      </c>
      <c r="C79" s="105">
        <v>2.81</v>
      </c>
      <c r="D79" s="105">
        <v>3.6244242673681462</v>
      </c>
      <c r="E79" s="102"/>
      <c r="F79" s="102"/>
      <c r="G79" s="102"/>
      <c r="H79" s="102"/>
      <c r="I79" s="102"/>
      <c r="J79" s="102"/>
    </row>
    <row r="80" spans="2:10" ht="14.25">
      <c r="B80" s="103">
        <v>43709</v>
      </c>
      <c r="C80" s="105">
        <v>2.73</v>
      </c>
      <c r="D80" s="105">
        <v>3.6244242673681462</v>
      </c>
      <c r="E80" s="102"/>
      <c r="F80" s="102"/>
      <c r="G80" s="102"/>
      <c r="H80" s="102"/>
      <c r="I80" s="102"/>
      <c r="J80" s="102"/>
    </row>
    <row r="81" spans="2:10" ht="14.25">
      <c r="B81" s="103">
        <v>43739</v>
      </c>
      <c r="C81" s="105">
        <v>2.72</v>
      </c>
      <c r="D81" s="105">
        <v>3.5179169411148616</v>
      </c>
      <c r="E81" s="102"/>
      <c r="F81" s="102"/>
      <c r="G81" s="102"/>
      <c r="H81" s="102"/>
      <c r="I81" s="102"/>
      <c r="J81" s="102"/>
    </row>
    <row r="82" spans="2:10" ht="14.25">
      <c r="B82" s="103">
        <v>43770</v>
      </c>
      <c r="C82" s="105">
        <v>2.57</v>
      </c>
      <c r="D82" s="105">
        <v>3.5179169411148616</v>
      </c>
      <c r="E82" s="102"/>
      <c r="F82" s="102"/>
      <c r="G82" s="102"/>
      <c r="H82" s="102"/>
      <c r="I82" s="102"/>
      <c r="J82" s="102"/>
    </row>
    <row r="83" spans="2:10" ht="14.25">
      <c r="B83" s="103">
        <v>43800</v>
      </c>
      <c r="C83" s="105">
        <v>2.5099999999999998</v>
      </c>
      <c r="D83" s="105">
        <v>3.5179169411148616</v>
      </c>
      <c r="E83" s="102"/>
      <c r="F83" s="102"/>
      <c r="G83" s="102"/>
      <c r="H83" s="102"/>
      <c r="I83" s="102"/>
      <c r="J83" s="102"/>
    </row>
    <row r="84" spans="2:10" ht="14.25">
      <c r="B84" s="103">
        <v>43831</v>
      </c>
      <c r="C84" s="105">
        <v>2.4300000000000002</v>
      </c>
      <c r="D84" s="105">
        <v>3.6234776881109747</v>
      </c>
      <c r="E84" s="102"/>
      <c r="F84" s="102"/>
      <c r="G84" s="102"/>
      <c r="H84" s="102"/>
      <c r="I84" s="102"/>
      <c r="J84" s="102"/>
    </row>
    <row r="85" spans="2:10" ht="14.25">
      <c r="B85" s="103">
        <v>43862</v>
      </c>
      <c r="C85" s="105">
        <v>2.23</v>
      </c>
      <c r="D85" s="105">
        <v>3.6234776881109747</v>
      </c>
      <c r="E85" s="102"/>
      <c r="F85" s="102"/>
      <c r="G85" s="102"/>
      <c r="H85" s="102"/>
      <c r="I85" s="102"/>
      <c r="J85" s="102"/>
    </row>
    <row r="86" spans="2:10" ht="14.25">
      <c r="B86" s="103">
        <v>43891</v>
      </c>
      <c r="C86" s="105">
        <v>2.16</v>
      </c>
      <c r="D86" s="105">
        <v>3.6234776881109747</v>
      </c>
      <c r="E86" s="102"/>
      <c r="F86" s="102"/>
      <c r="G86" s="102"/>
      <c r="H86" s="102"/>
      <c r="I86" s="102"/>
      <c r="J86" s="102"/>
    </row>
    <row r="87" spans="2:10" ht="14.25">
      <c r="B87" s="103">
        <v>43922</v>
      </c>
      <c r="C87" s="105">
        <v>2.16</v>
      </c>
      <c r="D87" s="105">
        <v>3.5588079664023371</v>
      </c>
      <c r="E87" s="102"/>
      <c r="F87" s="102"/>
      <c r="G87" s="102"/>
      <c r="H87" s="102"/>
      <c r="I87" s="102"/>
      <c r="J87" s="102"/>
    </row>
    <row r="88" spans="2:10" ht="14.25">
      <c r="B88" s="103">
        <v>43952</v>
      </c>
      <c r="C88" s="105">
        <v>2.13</v>
      </c>
      <c r="D88" s="105">
        <v>3.5588079664023371</v>
      </c>
      <c r="E88" s="102"/>
      <c r="F88" s="102"/>
      <c r="G88" s="102"/>
      <c r="H88" s="102"/>
      <c r="I88" s="102"/>
      <c r="J88" s="102"/>
    </row>
    <row r="89" spans="2:10" ht="14.25">
      <c r="B89" s="103">
        <v>43983</v>
      </c>
      <c r="C89" s="105">
        <v>2.23</v>
      </c>
      <c r="D89" s="105">
        <v>3.5588079664023371</v>
      </c>
      <c r="E89" s="102"/>
      <c r="F89" s="102"/>
      <c r="G89" s="102"/>
      <c r="H89" s="102"/>
      <c r="I89" s="102"/>
      <c r="J89" s="102"/>
    </row>
    <row r="90" spans="2:10" ht="14.25">
      <c r="B90" s="103">
        <v>44013</v>
      </c>
      <c r="C90" s="105">
        <v>2.83</v>
      </c>
      <c r="D90" s="105">
        <v>2.8655108097006736</v>
      </c>
      <c r="E90" s="102"/>
      <c r="F90" s="102"/>
      <c r="G90" s="102"/>
      <c r="H90" s="102"/>
      <c r="I90" s="102"/>
      <c r="J90" s="102"/>
    </row>
    <row r="91" spans="2:10" ht="14.25">
      <c r="B91" s="103">
        <v>44044</v>
      </c>
      <c r="C91" s="105">
        <v>2.83</v>
      </c>
      <c r="D91" s="105">
        <v>2.8655108097006736</v>
      </c>
      <c r="E91" s="102"/>
      <c r="F91" s="102"/>
      <c r="G91" s="102"/>
      <c r="H91" s="102"/>
      <c r="I91" s="102"/>
      <c r="J91" s="102"/>
    </row>
    <row r="92" spans="2:10" ht="14.25">
      <c r="B92" s="103">
        <v>44075</v>
      </c>
      <c r="C92" s="105">
        <v>2.83</v>
      </c>
      <c r="D92" s="105">
        <v>2.8655108097006736</v>
      </c>
      <c r="E92" s="102"/>
      <c r="F92" s="102"/>
      <c r="G92" s="102"/>
      <c r="H92" s="102"/>
      <c r="I92" s="102"/>
      <c r="J92" s="102"/>
    </row>
    <row r="93" spans="2:10" ht="14.25">
      <c r="B93" s="103">
        <v>44105</v>
      </c>
      <c r="C93" s="105">
        <v>2.85</v>
      </c>
      <c r="D93" s="105">
        <v>4.3576531747173455</v>
      </c>
      <c r="E93" s="102"/>
      <c r="F93" s="102"/>
      <c r="G93" s="102"/>
      <c r="H93" s="102"/>
      <c r="I93" s="102"/>
      <c r="J93" s="102"/>
    </row>
    <row r="94" spans="2:10" ht="14.25">
      <c r="B94" s="103">
        <v>44136</v>
      </c>
      <c r="C94" s="105">
        <v>3.38</v>
      </c>
      <c r="D94" s="105">
        <v>4.3576531747173455</v>
      </c>
      <c r="E94" s="102"/>
      <c r="F94" s="102"/>
      <c r="G94" s="102"/>
      <c r="H94" s="102"/>
      <c r="I94" s="102"/>
      <c r="J94" s="102"/>
    </row>
    <row r="95" spans="2:10" ht="14.25">
      <c r="B95" s="103">
        <v>44166</v>
      </c>
      <c r="C95" s="105">
        <v>3.75</v>
      </c>
      <c r="D95" s="105">
        <v>4.3576531747173455</v>
      </c>
      <c r="E95" s="102"/>
      <c r="F95" s="102"/>
      <c r="G95" s="102"/>
      <c r="H95" s="102"/>
      <c r="I95" s="102"/>
      <c r="J95" s="102"/>
    </row>
    <row r="96" spans="2:10" ht="14.25">
      <c r="B96" s="103">
        <v>44197</v>
      </c>
      <c r="C96" s="105">
        <v>3.94</v>
      </c>
      <c r="D96" s="105">
        <v>4.7188855471186928</v>
      </c>
      <c r="E96" s="102"/>
      <c r="F96" s="102"/>
      <c r="G96" s="102"/>
      <c r="H96" s="102"/>
      <c r="I96" s="102"/>
      <c r="J96" s="102"/>
    </row>
    <row r="97" spans="2:10" ht="14.25">
      <c r="B97" s="103">
        <v>44228</v>
      </c>
      <c r="C97" s="105">
        <v>4.55</v>
      </c>
      <c r="D97" s="105">
        <v>4.7188855471186928</v>
      </c>
      <c r="E97" s="102"/>
      <c r="F97" s="102"/>
      <c r="G97" s="102"/>
      <c r="H97" s="102"/>
      <c r="I97" s="102"/>
      <c r="J97" s="102"/>
    </row>
    <row r="98" spans="2:10" ht="14.25">
      <c r="B98" s="103">
        <v>44256</v>
      </c>
      <c r="C98" s="105">
        <v>4.53</v>
      </c>
      <c r="D98" s="105">
        <v>4.7188855471186928</v>
      </c>
      <c r="E98" s="102"/>
      <c r="F98" s="102"/>
      <c r="G98" s="102"/>
      <c r="H98" s="102"/>
      <c r="I98" s="102"/>
      <c r="J98" s="102"/>
    </row>
    <row r="99" spans="2:10" ht="14.25">
      <c r="B99" s="103">
        <v>44287</v>
      </c>
      <c r="C99" s="105">
        <v>4.53</v>
      </c>
      <c r="D99" s="105">
        <v>4.9788487741406335</v>
      </c>
      <c r="E99" s="102"/>
      <c r="F99" s="102"/>
      <c r="G99" s="102"/>
      <c r="H99" s="102"/>
      <c r="I99" s="102"/>
      <c r="J99" s="102"/>
    </row>
    <row r="100" spans="2:10" ht="14.25">
      <c r="B100" s="103">
        <v>44317</v>
      </c>
      <c r="C100" s="105">
        <v>4.6399999999999997</v>
      </c>
      <c r="D100" s="105">
        <v>4.9788487741406335</v>
      </c>
      <c r="E100" s="102"/>
      <c r="F100" s="102"/>
      <c r="G100" s="102"/>
      <c r="H100" s="102"/>
      <c r="I100" s="102"/>
      <c r="J100" s="102"/>
    </row>
    <row r="101" spans="2:10" ht="14.25">
      <c r="B101" s="103">
        <v>44348</v>
      </c>
      <c r="C101" s="105">
        <v>4.8499999999999996</v>
      </c>
      <c r="D101" s="105">
        <v>4.9788487741406335</v>
      </c>
      <c r="E101" s="102"/>
      <c r="F101" s="102"/>
      <c r="G101" s="102"/>
      <c r="H101" s="102"/>
      <c r="I101" s="102"/>
      <c r="J101" s="102"/>
    </row>
    <row r="102" spans="2:10" ht="14.25">
      <c r="B102" s="103">
        <v>44378</v>
      </c>
      <c r="C102" s="105">
        <v>5.14</v>
      </c>
      <c r="D102" s="105">
        <v>5.4408106794633175</v>
      </c>
      <c r="E102" s="102"/>
      <c r="F102" s="102"/>
      <c r="G102" s="102"/>
      <c r="H102" s="102"/>
      <c r="I102" s="102"/>
      <c r="J102" s="102"/>
    </row>
    <row r="103" spans="2:10" ht="14.25">
      <c r="B103" s="103">
        <v>44409</v>
      </c>
      <c r="C103" s="105">
        <v>5.01</v>
      </c>
      <c r="D103" s="105">
        <v>5.4408106794633175</v>
      </c>
      <c r="E103" s="102"/>
      <c r="F103" s="102"/>
      <c r="G103" s="102"/>
      <c r="H103" s="102"/>
      <c r="I103" s="102"/>
      <c r="J103" s="102"/>
    </row>
    <row r="104" spans="2:10" ht="14.25">
      <c r="B104" s="103">
        <v>44440</v>
      </c>
      <c r="C104" s="109">
        <v>5.25</v>
      </c>
      <c r="D104" s="105">
        <v>5.4408106794633175</v>
      </c>
      <c r="E104" s="102"/>
      <c r="F104" s="102"/>
      <c r="G104" s="102"/>
      <c r="H104" s="102"/>
      <c r="I104" s="102"/>
      <c r="J104" s="102"/>
    </row>
    <row r="105" spans="2:10" ht="14.25">
      <c r="B105" s="103">
        <v>44470</v>
      </c>
      <c r="C105" s="110">
        <v>5.27</v>
      </c>
      <c r="D105" s="105">
        <v>5.3548558853034658</v>
      </c>
      <c r="E105" s="102"/>
      <c r="F105" s="102"/>
      <c r="G105" s="102"/>
      <c r="H105" s="102"/>
      <c r="I105" s="102"/>
      <c r="J105" s="102"/>
    </row>
    <row r="106" spans="2:10" ht="14.25">
      <c r="B106" s="103">
        <v>44501</v>
      </c>
      <c r="C106" s="111">
        <v>5.23</v>
      </c>
      <c r="D106" s="105">
        <v>5.3548558853034658</v>
      </c>
      <c r="E106" s="102"/>
      <c r="F106" s="102"/>
      <c r="G106" s="102"/>
      <c r="H106" s="102"/>
      <c r="I106" s="102"/>
      <c r="J106" s="102"/>
    </row>
    <row r="107" spans="2:10" ht="14.25">
      <c r="B107" s="103">
        <v>44531</v>
      </c>
      <c r="C107" s="105">
        <v>5.17</v>
      </c>
      <c r="D107" s="105">
        <v>5.3548558853034658</v>
      </c>
      <c r="E107" s="102"/>
      <c r="F107" s="102"/>
      <c r="G107" s="102"/>
      <c r="H107" s="102"/>
      <c r="I107" s="102"/>
      <c r="J107" s="102"/>
    </row>
    <row r="108" spans="2:10" ht="14.25">
      <c r="B108" s="103">
        <v>44562</v>
      </c>
      <c r="C108" s="105">
        <v>5.5</v>
      </c>
      <c r="D108" s="105">
        <v>5.4454401060064015</v>
      </c>
      <c r="E108" s="102"/>
      <c r="F108" s="102"/>
      <c r="G108" s="102"/>
      <c r="H108" s="102"/>
      <c r="I108" s="102"/>
      <c r="J108" s="102"/>
    </row>
    <row r="109" spans="2:10" ht="14.25">
      <c r="B109" s="103">
        <v>44593</v>
      </c>
      <c r="C109" s="105">
        <v>5.5</v>
      </c>
      <c r="D109" s="105">
        <v>5.4454401060064015</v>
      </c>
      <c r="E109" s="102"/>
      <c r="F109" s="102"/>
      <c r="G109" s="102"/>
      <c r="H109" s="102"/>
      <c r="I109" s="102"/>
      <c r="J109" s="102"/>
    </row>
    <row r="110" spans="2:10" ht="14.25">
      <c r="B110" s="103">
        <v>44621</v>
      </c>
      <c r="C110" s="105">
        <v>5.5</v>
      </c>
      <c r="D110" s="105">
        <v>5.4454401060064015</v>
      </c>
      <c r="E110" s="102"/>
      <c r="F110" s="102"/>
      <c r="G110" s="102"/>
      <c r="H110" s="102"/>
      <c r="I110" s="102"/>
      <c r="J110" s="102"/>
    </row>
    <row r="111" spans="2:10" ht="14.25">
      <c r="B111" s="103">
        <v>44652</v>
      </c>
      <c r="C111" s="105">
        <v>5.54</v>
      </c>
      <c r="D111" s="105">
        <v>5.2529156182545051</v>
      </c>
      <c r="E111" s="102"/>
      <c r="F111" s="102"/>
      <c r="G111" s="102"/>
      <c r="H111" s="102"/>
      <c r="I111" s="102"/>
      <c r="J111" s="102"/>
    </row>
    <row r="112" spans="2:10" ht="14.25">
      <c r="B112" s="103">
        <v>44682</v>
      </c>
      <c r="C112" s="105">
        <v>5.52</v>
      </c>
      <c r="D112" s="105">
        <v>5.2529156182545051</v>
      </c>
      <c r="E112" s="102"/>
      <c r="F112" s="102"/>
      <c r="G112" s="102"/>
      <c r="H112" s="102"/>
      <c r="I112" s="102"/>
      <c r="J112" s="102"/>
    </row>
    <row r="113" spans="2:10" ht="14.25">
      <c r="B113" s="103">
        <v>44713</v>
      </c>
      <c r="C113" s="105">
        <v>5.56</v>
      </c>
      <c r="D113" s="105">
        <v>5.2529156182545051</v>
      </c>
      <c r="E113" s="102"/>
      <c r="F113" s="102"/>
      <c r="G113" s="102"/>
      <c r="H113" s="102"/>
      <c r="I113" s="102"/>
      <c r="J113" s="102"/>
    </row>
    <row r="114" spans="2:10" ht="14.25">
      <c r="B114" s="103">
        <v>44743</v>
      </c>
      <c r="C114" s="105">
        <v>5.54</v>
      </c>
      <c r="D114" s="105">
        <v>5.0809014271709643</v>
      </c>
      <c r="E114" s="102"/>
      <c r="F114" s="102"/>
      <c r="G114" s="102"/>
      <c r="H114" s="102"/>
      <c r="I114" s="102"/>
      <c r="J114" s="102"/>
    </row>
    <row r="115" spans="2:10" ht="14.25">
      <c r="B115" s="103">
        <v>44774</v>
      </c>
      <c r="C115" s="105">
        <v>5.62</v>
      </c>
      <c r="D115" s="105">
        <v>5.0809014271709643</v>
      </c>
      <c r="E115" s="102"/>
      <c r="F115" s="102"/>
      <c r="G115" s="102"/>
      <c r="H115" s="102"/>
      <c r="I115" s="102"/>
      <c r="J115" s="102"/>
    </row>
    <row r="116" spans="2:10" ht="14.25">
      <c r="B116" s="103">
        <v>44805</v>
      </c>
      <c r="C116" s="105">
        <v>5.82</v>
      </c>
      <c r="D116" s="105">
        <v>5.0809014271709643</v>
      </c>
      <c r="E116" s="102"/>
      <c r="F116" s="102"/>
      <c r="G116" s="102"/>
      <c r="H116" s="102"/>
      <c r="I116" s="102"/>
      <c r="J116" s="102"/>
    </row>
    <row r="117" spans="2:10" ht="14.25">
      <c r="B117" s="103">
        <v>44835</v>
      </c>
      <c r="C117" s="105">
        <v>5.86</v>
      </c>
      <c r="D117" s="105">
        <v>6.0688107089564918</v>
      </c>
      <c r="E117" s="102"/>
      <c r="F117" s="102"/>
      <c r="G117" s="102"/>
      <c r="H117" s="102"/>
      <c r="I117" s="102"/>
      <c r="J117" s="102"/>
    </row>
    <row r="118" spans="2:10" ht="14.25">
      <c r="B118" s="103">
        <v>44866</v>
      </c>
      <c r="C118" s="105">
        <v>6.1</v>
      </c>
      <c r="D118" s="105">
        <v>6.0688107089564918</v>
      </c>
      <c r="E118" s="102"/>
      <c r="F118" s="102"/>
      <c r="G118" s="102"/>
      <c r="H118" s="102"/>
      <c r="I118" s="102"/>
      <c r="J118" s="102"/>
    </row>
    <row r="119" spans="2:10" ht="14.25">
      <c r="B119" s="103">
        <v>44896</v>
      </c>
      <c r="C119" s="105">
        <v>6.91</v>
      </c>
      <c r="D119" s="105">
        <v>6.0688107089564918</v>
      </c>
      <c r="E119" s="102"/>
      <c r="F119" s="102"/>
      <c r="G119" s="102"/>
      <c r="H119" s="102"/>
      <c r="I119" s="102"/>
      <c r="J119" s="102"/>
    </row>
    <row r="120" spans="2:10" ht="14.25">
      <c r="B120" s="103">
        <v>44927</v>
      </c>
      <c r="C120" s="105">
        <v>7.06</v>
      </c>
      <c r="D120" s="105">
        <v>7.3466723482366065</v>
      </c>
      <c r="E120" s="102"/>
      <c r="F120" s="102"/>
      <c r="G120" s="102"/>
      <c r="H120" s="102"/>
      <c r="I120" s="102"/>
      <c r="J120" s="102"/>
    </row>
    <row r="121" spans="2:10" ht="14.25">
      <c r="B121" s="103">
        <v>44958</v>
      </c>
      <c r="C121" s="105">
        <v>8.11</v>
      </c>
      <c r="D121" s="105">
        <v>7.3466723482366065</v>
      </c>
      <c r="E121" s="102"/>
      <c r="F121" s="102"/>
      <c r="G121" s="102"/>
      <c r="H121" s="102"/>
      <c r="I121" s="102"/>
      <c r="J121" s="102"/>
    </row>
    <row r="122" spans="2:10" ht="14.25">
      <c r="B122" s="103">
        <v>44986</v>
      </c>
      <c r="C122" s="105">
        <v>8.1999999999999993</v>
      </c>
      <c r="D122" s="105">
        <v>7.3466723482366065</v>
      </c>
      <c r="E122" s="102"/>
      <c r="F122" s="102"/>
      <c r="G122" s="102"/>
      <c r="H122" s="102"/>
      <c r="I122" s="102"/>
      <c r="J122" s="102"/>
    </row>
    <row r="123" spans="2:10" ht="14.25">
      <c r="B123" s="103">
        <v>45017</v>
      </c>
      <c r="C123" s="105">
        <v>8.61</v>
      </c>
      <c r="D123" s="105">
        <v>6.6462925609521823</v>
      </c>
      <c r="E123" s="102"/>
      <c r="F123" s="102"/>
      <c r="G123" s="102"/>
      <c r="H123" s="102"/>
      <c r="I123" s="102"/>
      <c r="J123" s="102"/>
    </row>
    <row r="124" spans="2:10" ht="14.25">
      <c r="B124" s="103">
        <v>45047</v>
      </c>
      <c r="C124" s="105">
        <v>8.9</v>
      </c>
      <c r="D124" s="105">
        <v>6.6462925609521823</v>
      </c>
      <c r="E124" s="102"/>
      <c r="F124" s="102"/>
      <c r="G124" s="102"/>
      <c r="H124" s="102"/>
      <c r="I124" s="102"/>
      <c r="J124" s="102"/>
    </row>
    <row r="125" spans="2:10" ht="14.25">
      <c r="B125" s="103">
        <v>45078</v>
      </c>
      <c r="C125" s="105">
        <v>10.02</v>
      </c>
      <c r="D125" s="105">
        <v>6.6462925609521823</v>
      </c>
      <c r="E125" s="102"/>
      <c r="F125" s="102"/>
      <c r="G125" s="102"/>
      <c r="H125" s="102"/>
      <c r="I125" s="102"/>
      <c r="J125" s="102"/>
    </row>
    <row r="126" spans="2:10" ht="14.25">
      <c r="B126" s="103">
        <v>45108</v>
      </c>
      <c r="C126" s="105">
        <v>9.6</v>
      </c>
      <c r="D126" s="105">
        <v>6.65</v>
      </c>
      <c r="E126" s="102"/>
      <c r="F126" s="102"/>
      <c r="G126" s="102"/>
      <c r="H126" s="102"/>
      <c r="I126" s="102"/>
      <c r="J126" s="102"/>
    </row>
    <row r="127" spans="2:10" ht="14.25">
      <c r="B127" s="103">
        <v>45139</v>
      </c>
      <c r="C127" s="105">
        <v>9.58</v>
      </c>
      <c r="D127" s="105">
        <v>6.65</v>
      </c>
      <c r="E127" s="102"/>
      <c r="F127" s="102"/>
      <c r="G127" s="102"/>
      <c r="H127" s="102"/>
      <c r="I127" s="102"/>
      <c r="J127" s="102"/>
    </row>
    <row r="128" spans="2:10" ht="14.25">
      <c r="B128" s="103">
        <v>45170</v>
      </c>
      <c r="C128" s="105">
        <v>9.64</v>
      </c>
      <c r="D128" s="105">
        <v>6.65</v>
      </c>
      <c r="E128" s="102"/>
      <c r="F128" s="102"/>
      <c r="G128" s="102"/>
      <c r="H128" s="102"/>
      <c r="I128" s="102"/>
      <c r="J128" s="102"/>
    </row>
  </sheetData>
  <mergeCells count="1">
    <mergeCell ref="A1:Z1"/>
  </mergeCells>
  <hyperlinks>
    <hyperlink ref="A1" location="Contents!A1" display="A.Figure 2 - WA spot gas prices from gasTrading, January 2015 to October 2021" xr:uid="{45545DE3-1366-4B46-A3B8-43C38BDE299A}"/>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9AA08-976C-4617-A57E-305622542852}">
  <dimension ref="A1:AH135"/>
  <sheetViews>
    <sheetView workbookViewId="0">
      <selection activeCell="G28" sqref="G28"/>
    </sheetView>
  </sheetViews>
  <sheetFormatPr defaultColWidth="0" defaultRowHeight="14.25"/>
  <cols>
    <col min="1" max="24" width="9.625" style="1" customWidth="1"/>
    <col min="25" max="25" width="8.25" style="1" customWidth="1"/>
    <col min="26" max="34" width="0" style="1" hidden="1" customWidth="1"/>
    <col min="35" max="16384" width="8.25" style="1" hidden="1"/>
  </cols>
  <sheetData>
    <row r="1" spans="1:26" s="61" customFormat="1" ht="93" customHeight="1">
      <c r="A1" s="175" t="s">
        <v>142</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ht="14.25" customHeight="1"/>
    <row r="3" spans="1:26" ht="14.25" customHeight="1"/>
    <row r="4" spans="1:26" ht="14.25" customHeight="1"/>
    <row r="5" spans="1:26" ht="14.25" customHeight="1"/>
    <row r="6" spans="1:26" ht="14.25" customHeight="1"/>
    <row r="7" spans="1:26" ht="14.25" customHeight="1"/>
    <row r="8" spans="1:26" ht="14.25" customHeight="1"/>
    <row r="9" spans="1:26" ht="14.25" customHeight="1"/>
    <row r="10" spans="1:26" ht="14.25" customHeight="1"/>
    <row r="11" spans="1:26" ht="14.25" customHeight="1"/>
    <row r="12" spans="1:26" ht="14.25" customHeight="1"/>
    <row r="13" spans="1:26" ht="14.25" customHeight="1"/>
    <row r="14" spans="1:26" ht="14.25" customHeight="1"/>
    <row r="15" spans="1:26" ht="14.25" customHeight="1"/>
    <row r="16" spans="1:26" ht="14.25" customHeight="1"/>
    <row r="17" spans="2:5" ht="14.25" customHeight="1"/>
    <row r="18" spans="2:5" ht="15" customHeight="1"/>
    <row r="19" spans="2:5" ht="14.25" customHeight="1">
      <c r="B19" s="67" t="s">
        <v>39</v>
      </c>
    </row>
    <row r="20" spans="2:5" ht="14.25" customHeight="1"/>
    <row r="21" spans="2:5" s="16" customFormat="1" ht="16.5">
      <c r="B21" s="176" t="s">
        <v>11</v>
      </c>
      <c r="C21" s="176"/>
      <c r="D21" s="176"/>
    </row>
    <row r="22" spans="2:5">
      <c r="B22" s="7" t="s">
        <v>12</v>
      </c>
      <c r="C22" s="9" t="s">
        <v>13</v>
      </c>
      <c r="D22" s="8" t="s">
        <v>14</v>
      </c>
    </row>
    <row r="23" spans="2:5">
      <c r="B23" s="15">
        <v>41851</v>
      </c>
      <c r="C23" s="9">
        <v>0</v>
      </c>
      <c r="D23" s="8">
        <v>6.2735000000000056</v>
      </c>
      <c r="E23" s="12"/>
    </row>
    <row r="24" spans="2:5">
      <c r="B24" s="15">
        <v>41882</v>
      </c>
      <c r="C24" s="9">
        <v>0</v>
      </c>
      <c r="D24" s="8">
        <v>6.2611000000000088</v>
      </c>
      <c r="E24" s="12"/>
    </row>
    <row r="25" spans="2:5">
      <c r="B25" s="15">
        <v>41912</v>
      </c>
      <c r="C25" s="9">
        <v>0</v>
      </c>
      <c r="D25" s="8">
        <v>6.5506000000000135</v>
      </c>
      <c r="E25" s="12"/>
    </row>
    <row r="26" spans="2:5">
      <c r="B26" s="15">
        <v>41943</v>
      </c>
      <c r="C26" s="9">
        <v>0</v>
      </c>
      <c r="D26" s="8">
        <v>7.2276000000000158</v>
      </c>
      <c r="E26" s="12"/>
    </row>
    <row r="27" spans="2:5">
      <c r="B27" s="15">
        <v>41973</v>
      </c>
      <c r="C27" s="9">
        <v>0</v>
      </c>
      <c r="D27" s="8">
        <v>7.3735000000000204</v>
      </c>
      <c r="E27" s="12"/>
    </row>
    <row r="28" spans="2:5">
      <c r="B28" s="15">
        <v>42004</v>
      </c>
      <c r="C28" s="9">
        <v>0</v>
      </c>
      <c r="D28" s="8">
        <v>7.7862000000000204</v>
      </c>
      <c r="E28" s="12"/>
    </row>
    <row r="29" spans="2:5">
      <c r="B29" s="15">
        <v>42035</v>
      </c>
      <c r="C29" s="9">
        <v>0</v>
      </c>
      <c r="D29" s="8">
        <v>8.1631000000000267</v>
      </c>
      <c r="E29" s="12"/>
    </row>
    <row r="30" spans="2:5">
      <c r="B30" s="15">
        <v>42063</v>
      </c>
      <c r="C30" s="9">
        <v>0</v>
      </c>
      <c r="D30" s="8">
        <v>8.6754000000000246</v>
      </c>
      <c r="E30" s="12"/>
    </row>
    <row r="31" spans="2:5">
      <c r="B31" s="15">
        <v>42094</v>
      </c>
      <c r="C31" s="9">
        <v>0</v>
      </c>
      <c r="D31" s="8">
        <v>9.3319000000000276</v>
      </c>
      <c r="E31" s="12"/>
    </row>
    <row r="32" spans="2:5">
      <c r="B32" s="15">
        <v>42124</v>
      </c>
      <c r="C32" s="9">
        <v>0</v>
      </c>
      <c r="D32" s="8">
        <v>9.4737000000000275</v>
      </c>
      <c r="E32" s="12"/>
    </row>
    <row r="33" spans="2:5">
      <c r="B33" s="15">
        <v>42155</v>
      </c>
      <c r="C33" s="9">
        <v>0</v>
      </c>
      <c r="D33" s="8">
        <v>9.5629000000000293</v>
      </c>
      <c r="E33" s="12"/>
    </row>
    <row r="34" spans="2:5">
      <c r="B34" s="15">
        <v>42185</v>
      </c>
      <c r="C34" s="9">
        <v>0</v>
      </c>
      <c r="D34" s="8">
        <v>9.5939000000000334</v>
      </c>
      <c r="E34" s="12"/>
    </row>
    <row r="35" spans="2:5">
      <c r="B35" s="15">
        <v>42216</v>
      </c>
      <c r="C35" s="9">
        <v>0</v>
      </c>
      <c r="D35" s="8">
        <v>9.6313000000000333</v>
      </c>
      <c r="E35" s="12"/>
    </row>
    <row r="36" spans="2:5">
      <c r="B36" s="15">
        <v>42247</v>
      </c>
      <c r="C36" s="9">
        <v>0</v>
      </c>
      <c r="D36" s="8">
        <v>9.6418000000000337</v>
      </c>
      <c r="E36" s="12"/>
    </row>
    <row r="37" spans="2:5">
      <c r="B37" s="15">
        <v>42277</v>
      </c>
      <c r="C37" s="9">
        <v>0</v>
      </c>
      <c r="D37" s="8">
        <v>9.7945000000000366</v>
      </c>
      <c r="E37" s="12"/>
    </row>
    <row r="38" spans="2:5">
      <c r="B38" s="15">
        <v>42308</v>
      </c>
      <c r="C38" s="9">
        <v>0</v>
      </c>
      <c r="D38" s="8">
        <v>9.2481000000000382</v>
      </c>
      <c r="E38" s="12"/>
    </row>
    <row r="39" spans="2:5">
      <c r="B39" s="15">
        <v>42338</v>
      </c>
      <c r="C39" s="9">
        <v>0</v>
      </c>
      <c r="D39" s="8">
        <v>8.8125000000000444</v>
      </c>
      <c r="E39" s="12"/>
    </row>
    <row r="40" spans="2:5">
      <c r="B40" s="15">
        <v>42369</v>
      </c>
      <c r="C40" s="9">
        <v>0</v>
      </c>
      <c r="D40" s="8">
        <v>9.7187000000000285</v>
      </c>
      <c r="E40" s="12"/>
    </row>
    <row r="41" spans="2:5">
      <c r="B41" s="15">
        <v>42400</v>
      </c>
      <c r="C41" s="9">
        <v>0</v>
      </c>
      <c r="D41" s="8">
        <v>9.9732000000000145</v>
      </c>
      <c r="E41" s="12"/>
    </row>
    <row r="42" spans="2:5">
      <c r="B42" s="15">
        <v>42429</v>
      </c>
      <c r="C42" s="9">
        <v>0</v>
      </c>
      <c r="D42" s="8">
        <v>9.5971000000000171</v>
      </c>
      <c r="E42" s="12"/>
    </row>
    <row r="43" spans="2:5">
      <c r="B43" s="15">
        <v>42460</v>
      </c>
      <c r="C43" s="9">
        <v>0</v>
      </c>
      <c r="D43" s="8">
        <v>9.7426000000000208</v>
      </c>
      <c r="E43" s="12"/>
    </row>
    <row r="44" spans="2:5">
      <c r="B44" s="15">
        <v>42490</v>
      </c>
      <c r="C44" s="9">
        <v>0</v>
      </c>
      <c r="D44" s="8">
        <v>9.9512000000000072</v>
      </c>
      <c r="E44" s="12"/>
    </row>
    <row r="45" spans="2:5">
      <c r="B45" s="15">
        <v>42521</v>
      </c>
      <c r="C45" s="9">
        <v>0</v>
      </c>
      <c r="D45" s="8">
        <v>9.3589000000000055</v>
      </c>
      <c r="E45" s="12"/>
    </row>
    <row r="46" spans="2:5">
      <c r="B46" s="15">
        <v>42551</v>
      </c>
      <c r="C46" s="9">
        <v>0</v>
      </c>
      <c r="D46" s="8">
        <v>9.7257999999999996</v>
      </c>
      <c r="E46" s="12"/>
    </row>
    <row r="47" spans="2:5">
      <c r="B47" s="15">
        <v>42582</v>
      </c>
      <c r="C47" s="9">
        <v>0</v>
      </c>
      <c r="D47" s="8">
        <v>9.0862999999999925</v>
      </c>
      <c r="E47" s="12"/>
    </row>
    <row r="48" spans="2:5">
      <c r="B48" s="15">
        <v>42613</v>
      </c>
      <c r="C48" s="9">
        <v>0</v>
      </c>
      <c r="D48" s="8">
        <v>8.8741999999999965</v>
      </c>
      <c r="E48" s="12"/>
    </row>
    <row r="49" spans="2:5">
      <c r="B49" s="15">
        <v>42643</v>
      </c>
      <c r="C49" s="9">
        <v>0</v>
      </c>
      <c r="D49" s="8">
        <v>8.9562999999999917</v>
      </c>
      <c r="E49" s="12"/>
    </row>
    <row r="50" spans="2:5">
      <c r="B50" s="15">
        <v>42674</v>
      </c>
      <c r="C50" s="9">
        <v>0</v>
      </c>
      <c r="D50" s="8">
        <v>9.6672999999999902</v>
      </c>
      <c r="E50" s="12"/>
    </row>
    <row r="51" spans="2:5">
      <c r="B51" s="15">
        <v>42704</v>
      </c>
      <c r="C51" s="9">
        <v>0</v>
      </c>
      <c r="D51" s="8">
        <v>11.039099999999989</v>
      </c>
      <c r="E51" s="12"/>
    </row>
    <row r="52" spans="2:5">
      <c r="B52" s="15">
        <v>42735</v>
      </c>
      <c r="C52" s="9">
        <v>0</v>
      </c>
      <c r="D52" s="8">
        <v>11.863999999999988</v>
      </c>
      <c r="E52" s="12"/>
    </row>
    <row r="53" spans="2:5">
      <c r="B53" s="15">
        <v>42766</v>
      </c>
      <c r="C53" s="9">
        <v>0</v>
      </c>
      <c r="D53" s="8">
        <v>11.161299999999981</v>
      </c>
      <c r="E53" s="12"/>
    </row>
    <row r="54" spans="2:5">
      <c r="B54" s="15">
        <v>42794</v>
      </c>
      <c r="C54" s="9">
        <v>0</v>
      </c>
      <c r="D54" s="8">
        <v>10.560599999999976</v>
      </c>
      <c r="E54" s="12"/>
    </row>
    <row r="55" spans="2:5">
      <c r="B55" s="15">
        <v>42825</v>
      </c>
      <c r="C55" s="9">
        <v>0</v>
      </c>
      <c r="D55" s="8">
        <v>10.67719999999998</v>
      </c>
      <c r="E55" s="12"/>
    </row>
    <row r="56" spans="2:5">
      <c r="B56" s="15">
        <v>42855</v>
      </c>
      <c r="C56" s="9">
        <v>0</v>
      </c>
      <c r="D56" s="8">
        <v>11.118199999999982</v>
      </c>
      <c r="E56" s="12"/>
    </row>
    <row r="57" spans="2:5">
      <c r="B57" s="15">
        <v>42886</v>
      </c>
      <c r="C57" s="9">
        <v>0</v>
      </c>
      <c r="D57" s="8">
        <v>11.019399999999989</v>
      </c>
      <c r="E57" s="12"/>
    </row>
    <row r="58" spans="2:5">
      <c r="B58" s="15">
        <v>42916</v>
      </c>
      <c r="C58" s="9">
        <v>0</v>
      </c>
      <c r="D58" s="8">
        <v>10.433599999999995</v>
      </c>
      <c r="E58" s="12"/>
    </row>
    <row r="59" spans="2:5">
      <c r="B59" s="15">
        <v>42947</v>
      </c>
      <c r="C59" s="9">
        <v>0</v>
      </c>
      <c r="D59" s="8">
        <v>9.6456000000000017</v>
      </c>
      <c r="E59" s="12"/>
    </row>
    <row r="60" spans="2:5">
      <c r="B60" s="15">
        <v>42978</v>
      </c>
      <c r="C60" s="9">
        <v>0</v>
      </c>
      <c r="D60" s="8">
        <v>9.0237999999999996</v>
      </c>
      <c r="E60" s="12"/>
    </row>
    <row r="61" spans="2:5">
      <c r="B61" s="15">
        <v>43008</v>
      </c>
      <c r="C61" s="9">
        <v>0</v>
      </c>
      <c r="D61" s="8">
        <v>9.0421999999999958</v>
      </c>
      <c r="E61" s="12"/>
    </row>
    <row r="62" spans="2:5">
      <c r="B62" s="15">
        <v>43039</v>
      </c>
      <c r="C62" s="9">
        <v>0</v>
      </c>
      <c r="D62" s="8">
        <v>8.4882999999999882</v>
      </c>
      <c r="E62" s="12"/>
    </row>
    <row r="63" spans="2:5">
      <c r="B63" s="15">
        <v>43069</v>
      </c>
      <c r="C63" s="9">
        <v>0</v>
      </c>
      <c r="D63" s="8">
        <v>7.838699999999986</v>
      </c>
      <c r="E63" s="12"/>
    </row>
    <row r="64" spans="2:5">
      <c r="B64" s="15">
        <v>43100</v>
      </c>
      <c r="C64" s="9">
        <v>0</v>
      </c>
      <c r="D64" s="8">
        <v>8.2737999999999854</v>
      </c>
      <c r="E64" s="12"/>
    </row>
    <row r="65" spans="2:5">
      <c r="B65" s="15">
        <v>43131</v>
      </c>
      <c r="C65" s="9">
        <v>0.52859999999999996</v>
      </c>
      <c r="D65" s="8">
        <v>8.7282999999999848</v>
      </c>
      <c r="E65" s="12"/>
    </row>
    <row r="66" spans="2:5">
      <c r="B66" s="15">
        <v>43159</v>
      </c>
      <c r="C66" s="9">
        <v>1.3560999999999999</v>
      </c>
      <c r="D66" s="8">
        <v>8.8871999999999751</v>
      </c>
      <c r="E66" s="12"/>
    </row>
    <row r="67" spans="2:5">
      <c r="B67" s="15">
        <v>43190</v>
      </c>
      <c r="C67" s="9">
        <v>2.4793000000000012</v>
      </c>
      <c r="D67" s="8">
        <v>9.0992999999999657</v>
      </c>
      <c r="E67" s="12"/>
    </row>
    <row r="68" spans="2:5">
      <c r="B68" s="15">
        <v>43220</v>
      </c>
      <c r="C68" s="9">
        <v>3.5653000000000019</v>
      </c>
      <c r="D68" s="8">
        <v>9.5528999999999726</v>
      </c>
      <c r="E68" s="12"/>
    </row>
    <row r="69" spans="2:5">
      <c r="B69" s="15">
        <v>43251</v>
      </c>
      <c r="C69" s="9">
        <v>3.8267000000000015</v>
      </c>
      <c r="D69" s="8">
        <v>9.1756999999999671</v>
      </c>
      <c r="E69" s="12"/>
    </row>
    <row r="70" spans="2:5">
      <c r="B70" s="15">
        <v>43281</v>
      </c>
      <c r="C70" s="9">
        <v>4.5074000000000014</v>
      </c>
      <c r="D70" s="8">
        <v>8.9279999999999529</v>
      </c>
      <c r="E70" s="12"/>
    </row>
    <row r="71" spans="2:5">
      <c r="B71" s="15">
        <v>43312</v>
      </c>
      <c r="C71" s="9">
        <v>5.5362000000000018</v>
      </c>
      <c r="D71" s="8">
        <v>9.1577999999999591</v>
      </c>
      <c r="E71" s="12"/>
    </row>
    <row r="72" spans="2:5">
      <c r="B72" s="15">
        <v>43343</v>
      </c>
      <c r="C72" s="9">
        <v>6.3735999999999997</v>
      </c>
      <c r="D72" s="8">
        <v>8.9096999999999493</v>
      </c>
      <c r="E72" s="12"/>
    </row>
    <row r="73" spans="2:5">
      <c r="B73" s="15">
        <v>43373</v>
      </c>
      <c r="C73" s="9">
        <v>7.0996999999999968</v>
      </c>
      <c r="D73" s="8">
        <v>8.7741999999999383</v>
      </c>
      <c r="E73" s="12"/>
    </row>
    <row r="74" spans="2:5">
      <c r="B74" s="15">
        <v>43404</v>
      </c>
      <c r="C74" s="9">
        <v>8.2575999999999947</v>
      </c>
      <c r="D74" s="8">
        <v>8.5903999999999439</v>
      </c>
      <c r="E74" s="12"/>
    </row>
    <row r="75" spans="2:5">
      <c r="B75" s="15">
        <v>43434</v>
      </c>
      <c r="C75" s="9">
        <v>9.8738999999999972</v>
      </c>
      <c r="D75" s="8">
        <v>8.6235999999999517</v>
      </c>
      <c r="E75" s="12"/>
    </row>
    <row r="76" spans="2:5">
      <c r="B76" s="15">
        <v>43465</v>
      </c>
      <c r="C76" s="9">
        <v>12.020599999999996</v>
      </c>
      <c r="D76" s="8">
        <v>9.3503999999999614</v>
      </c>
      <c r="E76" s="12"/>
    </row>
    <row r="77" spans="2:5">
      <c r="B77" s="15">
        <v>43496</v>
      </c>
      <c r="C77" s="9">
        <v>13.558299999999999</v>
      </c>
      <c r="D77" s="8">
        <v>9.6571999999999747</v>
      </c>
      <c r="E77" s="12"/>
    </row>
    <row r="78" spans="2:5">
      <c r="B78" s="15">
        <v>43524</v>
      </c>
      <c r="C78" s="9">
        <v>14.969499999999996</v>
      </c>
      <c r="D78" s="8">
        <v>9.9476999999999745</v>
      </c>
      <c r="E78" s="12"/>
    </row>
    <row r="79" spans="2:5">
      <c r="B79" s="15">
        <v>43555</v>
      </c>
      <c r="C79" s="9">
        <v>17.194599999999991</v>
      </c>
      <c r="D79" s="8">
        <v>9.9594999999999629</v>
      </c>
      <c r="E79" s="12"/>
    </row>
    <row r="80" spans="2:5">
      <c r="B80" s="15">
        <v>43585</v>
      </c>
      <c r="C80" s="9">
        <v>19.854000000000006</v>
      </c>
      <c r="D80" s="8">
        <v>10.421499999999959</v>
      </c>
      <c r="E80" s="12"/>
    </row>
    <row r="81" spans="2:5">
      <c r="B81" s="15">
        <v>43616</v>
      </c>
      <c r="C81" s="9">
        <v>22.578000000000007</v>
      </c>
      <c r="D81" s="8">
        <v>11.076699999999953</v>
      </c>
      <c r="E81" s="12"/>
    </row>
    <row r="82" spans="2:5">
      <c r="B82" s="15">
        <v>43646</v>
      </c>
      <c r="C82" s="9">
        <v>25.194900000000001</v>
      </c>
      <c r="D82" s="8">
        <v>10.752799999999953</v>
      </c>
      <c r="E82" s="12"/>
    </row>
    <row r="83" spans="2:5">
      <c r="B83" s="15">
        <v>43677</v>
      </c>
      <c r="C83" s="9">
        <v>27.762499999999982</v>
      </c>
      <c r="D83" s="8">
        <v>10.427699999999946</v>
      </c>
      <c r="E83" s="12"/>
    </row>
    <row r="84" spans="2:5">
      <c r="B84" s="15">
        <v>43708</v>
      </c>
      <c r="C84" s="9">
        <v>30.563299999999991</v>
      </c>
      <c r="D84" s="8">
        <v>9.3767999999999372</v>
      </c>
      <c r="E84" s="12"/>
    </row>
    <row r="85" spans="2:5">
      <c r="B85" s="15">
        <v>43738</v>
      </c>
      <c r="C85" s="9">
        <v>32.97979999999999</v>
      </c>
      <c r="D85" s="8">
        <v>10.081199999999949</v>
      </c>
      <c r="E85" s="12"/>
    </row>
    <row r="86" spans="2:5">
      <c r="B86" s="15">
        <v>43769</v>
      </c>
      <c r="C86" s="9">
        <v>35.406399999999977</v>
      </c>
      <c r="D86" s="8">
        <v>10.642399999999947</v>
      </c>
      <c r="E86" s="12"/>
    </row>
    <row r="87" spans="2:5">
      <c r="B87" s="15">
        <v>43799</v>
      </c>
      <c r="C87" s="9">
        <v>37.866599999999998</v>
      </c>
      <c r="D87" s="8">
        <v>10.828699999999943</v>
      </c>
      <c r="E87" s="12"/>
    </row>
    <row r="88" spans="2:5">
      <c r="B88" s="15">
        <v>43830</v>
      </c>
      <c r="C88" s="9">
        <v>40.660799999999938</v>
      </c>
      <c r="D88" s="8">
        <v>11.282499999999949</v>
      </c>
      <c r="E88" s="12"/>
    </row>
    <row r="89" spans="2:5">
      <c r="B89" s="15">
        <v>43861</v>
      </c>
      <c r="C89" s="9">
        <v>43.447599999999916</v>
      </c>
      <c r="D89" s="8">
        <v>11.207799999999949</v>
      </c>
      <c r="E89" s="12"/>
    </row>
    <row r="90" spans="2:5">
      <c r="B90" s="15">
        <v>43890</v>
      </c>
      <c r="C90" s="9">
        <v>45.195799999999927</v>
      </c>
      <c r="D90" s="8">
        <v>10.98569999999995</v>
      </c>
      <c r="E90" s="12"/>
    </row>
    <row r="91" spans="2:5">
      <c r="B91" s="15">
        <v>43921</v>
      </c>
      <c r="C91" s="9">
        <v>47.921199999999992</v>
      </c>
      <c r="D91" s="8">
        <v>10.981399999999962</v>
      </c>
      <c r="E91" s="12"/>
    </row>
    <row r="92" spans="2:5">
      <c r="B92" s="15">
        <v>43951</v>
      </c>
      <c r="C92" s="9">
        <v>50.568000000000069</v>
      </c>
      <c r="D92" s="8">
        <v>11.305799999999985</v>
      </c>
      <c r="E92" s="12"/>
    </row>
    <row r="93" spans="2:5">
      <c r="B93" s="15">
        <v>43982</v>
      </c>
      <c r="C93" s="9">
        <v>53.058500000000087</v>
      </c>
      <c r="D93" s="8">
        <v>11.481599999999977</v>
      </c>
      <c r="E93" s="12"/>
    </row>
    <row r="94" spans="2:5">
      <c r="B94" s="15">
        <v>44012</v>
      </c>
      <c r="C94" s="9">
        <v>54.077100000000101</v>
      </c>
      <c r="D94" s="8">
        <v>12.22639999999998</v>
      </c>
      <c r="E94" s="12"/>
    </row>
    <row r="95" spans="2:5">
      <c r="B95" s="15">
        <v>44043</v>
      </c>
      <c r="C95" s="9">
        <v>54.5837000000001</v>
      </c>
      <c r="D95" s="8">
        <v>12.522399999999973</v>
      </c>
      <c r="E95" s="12"/>
    </row>
    <row r="96" spans="2:5">
      <c r="B96" s="15">
        <v>44074</v>
      </c>
      <c r="C96" s="9">
        <v>54.759100000000103</v>
      </c>
      <c r="D96" s="8">
        <v>12.722399999999951</v>
      </c>
      <c r="E96" s="12"/>
    </row>
    <row r="97" spans="2:5">
      <c r="B97" s="15">
        <v>44104</v>
      </c>
      <c r="C97" s="9">
        <v>54.591400000000114</v>
      </c>
      <c r="D97" s="8">
        <v>12.328599999999959</v>
      </c>
      <c r="E97" s="12"/>
    </row>
    <row r="98" spans="2:5">
      <c r="B98" s="15">
        <v>44135</v>
      </c>
      <c r="C98" s="9">
        <v>53.97870000000011</v>
      </c>
      <c r="D98" s="8">
        <v>12.116799999999966</v>
      </c>
      <c r="E98" s="12"/>
    </row>
    <row r="99" spans="2:5">
      <c r="B99" s="15">
        <v>44165</v>
      </c>
      <c r="C99" s="9">
        <v>54.092500000000115</v>
      </c>
      <c r="D99" s="8">
        <v>11.985099999999969</v>
      </c>
      <c r="E99" s="12"/>
    </row>
    <row r="100" spans="2:5">
      <c r="B100" s="15">
        <v>44196</v>
      </c>
      <c r="C100" s="9">
        <v>53.255100000000112</v>
      </c>
      <c r="D100" s="8">
        <v>11.763799999999966</v>
      </c>
      <c r="E100" s="12"/>
    </row>
    <row r="101" spans="2:5">
      <c r="B101" s="15">
        <v>44227</v>
      </c>
      <c r="C101" s="9">
        <v>52.584900000000118</v>
      </c>
      <c r="D101" s="8">
        <v>11.073099999999956</v>
      </c>
      <c r="E101" s="12"/>
    </row>
    <row r="102" spans="2:5">
      <c r="B102" s="15">
        <v>44255</v>
      </c>
      <c r="C102" s="9">
        <v>51.625500000000116</v>
      </c>
      <c r="D102" s="8">
        <v>11.460099999999985</v>
      </c>
      <c r="E102" s="12"/>
    </row>
    <row r="103" spans="2:5">
      <c r="B103" s="15">
        <v>44286</v>
      </c>
      <c r="C103" s="9">
        <v>50.663400000000109</v>
      </c>
      <c r="D103" s="8">
        <v>11.471799999999996</v>
      </c>
      <c r="E103" s="12"/>
    </row>
    <row r="104" spans="2:5">
      <c r="B104" s="15">
        <v>44316</v>
      </c>
      <c r="C104" s="9">
        <v>50.337900000000111</v>
      </c>
      <c r="D104" s="8">
        <v>10.245300000000011</v>
      </c>
      <c r="E104" s="12"/>
    </row>
    <row r="105" spans="2:5">
      <c r="B105" s="15">
        <v>44347</v>
      </c>
      <c r="C105" s="9">
        <v>49.449000000000112</v>
      </c>
      <c r="D105" s="8">
        <v>8.9053000000000253</v>
      </c>
      <c r="E105" s="12"/>
    </row>
    <row r="106" spans="2:5">
      <c r="B106" s="15">
        <v>44377</v>
      </c>
      <c r="C106" s="9">
        <v>48.37810000000011</v>
      </c>
      <c r="D106" s="8">
        <v>8.3251000000000275</v>
      </c>
      <c r="E106" s="12"/>
    </row>
    <row r="107" spans="2:5">
      <c r="B107" s="15">
        <v>44408</v>
      </c>
      <c r="C107" s="9">
        <v>47.523800000000115</v>
      </c>
      <c r="D107" s="8">
        <v>8.5654000000000163</v>
      </c>
      <c r="E107" s="12"/>
    </row>
    <row r="108" spans="2:5">
      <c r="B108" s="15">
        <v>44439</v>
      </c>
      <c r="C108" s="9">
        <v>46.349500000000106</v>
      </c>
      <c r="D108" s="8">
        <v>8.7595000000000294</v>
      </c>
      <c r="E108" s="12"/>
    </row>
    <row r="109" spans="2:5">
      <c r="B109" s="15">
        <v>44469</v>
      </c>
      <c r="C109" s="9">
        <v>45.319200000000109</v>
      </c>
      <c r="D109" s="8">
        <v>8.6706000000000341</v>
      </c>
      <c r="E109" s="12"/>
    </row>
    <row r="110" spans="2:5">
      <c r="B110" s="15">
        <v>44500</v>
      </c>
      <c r="C110" s="9">
        <v>44.290600000000097</v>
      </c>
      <c r="D110" s="8">
        <v>8.5622000000000416</v>
      </c>
      <c r="E110" s="12"/>
    </row>
    <row r="111" spans="2:5">
      <c r="B111" s="15">
        <v>44530</v>
      </c>
      <c r="C111" s="9">
        <v>43.660900000000105</v>
      </c>
      <c r="D111" s="8">
        <v>9.2771000000000416</v>
      </c>
      <c r="E111" s="12"/>
    </row>
    <row r="112" spans="2:5">
      <c r="B112" s="15">
        <v>44561</v>
      </c>
      <c r="C112" s="9">
        <v>42.668600000000104</v>
      </c>
      <c r="D112" s="8">
        <v>9.4169000000000675</v>
      </c>
      <c r="E112" s="12"/>
    </row>
    <row r="113" spans="2:5">
      <c r="B113" s="15">
        <v>44592</v>
      </c>
      <c r="C113" s="9">
        <v>42.477300000000099</v>
      </c>
      <c r="D113" s="8">
        <v>10.122700000000062</v>
      </c>
      <c r="E113" s="12"/>
    </row>
    <row r="114" spans="2:5">
      <c r="B114" s="15">
        <v>44620</v>
      </c>
      <c r="C114" s="9">
        <v>42.634300000000088</v>
      </c>
      <c r="D114" s="8">
        <v>9.7960000000000953</v>
      </c>
      <c r="E114" s="12"/>
    </row>
    <row r="115" spans="2:5">
      <c r="B115" s="15">
        <v>44651</v>
      </c>
      <c r="C115" s="9">
        <v>42.606200000000072</v>
      </c>
      <c r="D115" s="8">
        <v>10.134400000000074</v>
      </c>
      <c r="E115" s="12"/>
    </row>
    <row r="116" spans="2:5">
      <c r="B116" s="15">
        <v>44681</v>
      </c>
      <c r="C116" s="9">
        <v>41.479500000000073</v>
      </c>
      <c r="D116" s="8">
        <v>9.4154000000000604</v>
      </c>
      <c r="E116" s="12"/>
    </row>
    <row r="117" spans="2:5">
      <c r="B117" s="15">
        <v>44712</v>
      </c>
      <c r="C117" s="9">
        <v>40.266600000000068</v>
      </c>
      <c r="D117" s="8">
        <v>9.6166000000000569</v>
      </c>
      <c r="E117" s="12"/>
    </row>
    <row r="118" spans="2:5">
      <c r="B118" s="15">
        <v>44742</v>
      </c>
      <c r="C118" s="9">
        <v>39.760400000000061</v>
      </c>
      <c r="D118" s="8">
        <v>9.3529000000000746</v>
      </c>
      <c r="E118" s="12"/>
    </row>
    <row r="119" spans="2:5">
      <c r="B119" s="15">
        <v>44773</v>
      </c>
      <c r="C119" s="9">
        <v>38.696400000000054</v>
      </c>
      <c r="D119" s="8">
        <v>9.0321000000000851</v>
      </c>
      <c r="E119" s="12"/>
    </row>
    <row r="120" spans="2:5">
      <c r="B120" s="15">
        <v>44804</v>
      </c>
      <c r="C120" s="9">
        <v>37.69980000000006</v>
      </c>
      <c r="D120" s="8">
        <v>9.2089000000000887</v>
      </c>
      <c r="E120" s="12"/>
    </row>
    <row r="121" spans="2:5">
      <c r="B121" s="15">
        <v>44834</v>
      </c>
      <c r="C121" s="9">
        <v>37.800700000000042</v>
      </c>
      <c r="D121" s="8">
        <v>10.576100000000086</v>
      </c>
      <c r="E121" s="12"/>
    </row>
    <row r="122" spans="2:5">
      <c r="B122" s="15">
        <v>44865</v>
      </c>
      <c r="C122" s="9">
        <v>37.765400000000035</v>
      </c>
      <c r="D122" s="8">
        <v>11.641200000000078</v>
      </c>
      <c r="E122" s="12"/>
    </row>
    <row r="123" spans="2:5">
      <c r="B123" s="15">
        <v>44895</v>
      </c>
      <c r="C123" s="9">
        <v>38.358700000000027</v>
      </c>
      <c r="D123" s="8">
        <v>12.011900000000074</v>
      </c>
    </row>
    <row r="124" spans="2:5">
      <c r="B124" s="15">
        <v>44926</v>
      </c>
      <c r="C124" s="9">
        <v>37.122800000000034</v>
      </c>
      <c r="D124" s="8">
        <v>12.077200000000055</v>
      </c>
    </row>
    <row r="125" spans="2:5">
      <c r="B125" s="15">
        <v>44957</v>
      </c>
      <c r="C125" s="9">
        <v>35.595400000000041</v>
      </c>
      <c r="D125" s="8">
        <v>10.584800000000046</v>
      </c>
    </row>
    <row r="126" spans="2:5">
      <c r="B126" s="15">
        <v>44985</v>
      </c>
      <c r="C126" s="9">
        <v>34.332200000000043</v>
      </c>
      <c r="D126" s="8">
        <v>11.109900000000037</v>
      </c>
    </row>
    <row r="127" spans="2:5">
      <c r="B127" s="15">
        <v>45016</v>
      </c>
      <c r="C127" s="9">
        <v>33.089300000000044</v>
      </c>
      <c r="D127" s="8">
        <v>10.865800000000018</v>
      </c>
    </row>
    <row r="128" spans="2:5">
      <c r="B128" s="15">
        <v>45046</v>
      </c>
      <c r="C128" s="9">
        <v>32.331100000000042</v>
      </c>
      <c r="D128" s="8">
        <v>10.69780000000001</v>
      </c>
    </row>
    <row r="129" spans="2:4">
      <c r="B129" s="15">
        <v>45077</v>
      </c>
      <c r="C129" s="9">
        <v>32.114800000000038</v>
      </c>
      <c r="D129" s="8">
        <v>11.455799999999988</v>
      </c>
    </row>
    <row r="130" spans="2:4">
      <c r="B130" s="15">
        <v>45107</v>
      </c>
      <c r="C130" s="9">
        <v>31.21110000000003</v>
      </c>
      <c r="D130" s="8">
        <v>10.462099999999998</v>
      </c>
    </row>
    <row r="131" spans="2:4">
      <c r="B131" s="15">
        <v>45138</v>
      </c>
      <c r="C131" s="9">
        <v>30.43200000000002</v>
      </c>
      <c r="D131" s="8">
        <v>10.756599999999992</v>
      </c>
    </row>
    <row r="132" spans="2:4">
      <c r="B132" s="15">
        <v>45169</v>
      </c>
      <c r="C132" s="9">
        <v>28.863300000000024</v>
      </c>
      <c r="D132" s="8">
        <v>10.933599999999984</v>
      </c>
    </row>
    <row r="133" spans="2:4">
      <c r="B133" s="15">
        <v>45199</v>
      </c>
      <c r="C133" s="9">
        <v>28.216900000000027</v>
      </c>
      <c r="D133" s="8">
        <v>12.227000000000022</v>
      </c>
    </row>
    <row r="134" spans="2:4">
      <c r="B134" s="15">
        <v>45230</v>
      </c>
      <c r="C134" s="9">
        <v>29.271100000000036</v>
      </c>
      <c r="D134" s="8">
        <v>12.98610000000005</v>
      </c>
    </row>
    <row r="135" spans="2:4">
      <c r="B135" s="51" t="s">
        <v>15</v>
      </c>
    </row>
  </sheetData>
  <mergeCells count="2">
    <mergeCell ref="A1:Z1"/>
    <mergeCell ref="B21:D21"/>
  </mergeCells>
  <hyperlinks>
    <hyperlink ref="A1" location="Contents!A1" display="A.Figure 5 - Cumulative stored gas, 2013 to October 2021" xr:uid="{6F930170-597E-4D2F-ACC4-DBF9F09FACCA}"/>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0D8AA-D392-4E12-94DD-7C5FC85BB91B}">
  <dimension ref="A1:AJ38"/>
  <sheetViews>
    <sheetView workbookViewId="0">
      <selection activeCell="P35" sqref="P35"/>
    </sheetView>
  </sheetViews>
  <sheetFormatPr defaultColWidth="0" defaultRowHeight="12.75"/>
  <cols>
    <col min="1" max="20" width="9" style="14" customWidth="1"/>
    <col min="21" max="26" width="8" style="14" customWidth="1"/>
    <col min="27" max="36" width="0" style="14" hidden="1" customWidth="1"/>
    <col min="37" max="16384" width="8" style="14" hidden="1"/>
  </cols>
  <sheetData>
    <row r="1" spans="1:26" s="61" customFormat="1" ht="93" customHeight="1">
      <c r="A1" s="175" t="s">
        <v>162</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ht="14.25" customHeight="1"/>
    <row r="3" spans="1:26" ht="14.25" customHeight="1"/>
    <row r="4" spans="1:26" ht="14.25" customHeight="1"/>
    <row r="5" spans="1:26" ht="14.25" customHeight="1"/>
    <row r="6" spans="1:26" ht="14.25" customHeight="1"/>
    <row r="7" spans="1:26" ht="14.25" customHeight="1"/>
    <row r="8" spans="1:26" ht="14.25" customHeight="1"/>
    <row r="9" spans="1:26" ht="14.25" customHeight="1"/>
    <row r="10" spans="1:26" ht="14.25" customHeight="1"/>
    <row r="11" spans="1:26" ht="14.25" customHeight="1"/>
    <row r="12" spans="1:26" ht="14.25" customHeight="1"/>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sheetData>
  <mergeCells count="1">
    <mergeCell ref="A1:Z1"/>
  </mergeCells>
  <hyperlinks>
    <hyperlink ref="A1" location="Contents!A1" display="A.Figure 3 - Total gas demand forecasts" xr:uid="{AEE71DB3-16D0-4C1D-8829-371661CD9B16}"/>
  </hyperlinks>
  <pageMargins left="0.7" right="0.7" top="0.75" bottom="0.75"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057C6-BE78-4CB5-A1D0-177A321D7695}">
  <dimension ref="A1:Z75"/>
  <sheetViews>
    <sheetView workbookViewId="0">
      <selection sqref="A1:Z1"/>
    </sheetView>
  </sheetViews>
  <sheetFormatPr defaultColWidth="0" defaultRowHeight="14.25"/>
  <cols>
    <col min="1" max="20" width="9" style="1" customWidth="1"/>
    <col min="21" max="26" width="8" style="1" customWidth="1"/>
    <col min="27" max="16384" width="8" style="1" hidden="1"/>
  </cols>
  <sheetData>
    <row r="1" spans="1:26" s="61" customFormat="1" ht="93" customHeight="1">
      <c r="A1" s="175" t="s">
        <v>133</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ht="14.25" customHeight="1"/>
    <row r="3" spans="1:26" ht="14.25" customHeight="1"/>
    <row r="4" spans="1:26" ht="14.25" customHeight="1"/>
    <row r="5" spans="1:26" ht="14.25" customHeight="1"/>
    <row r="6" spans="1:26" ht="14.25" customHeight="1"/>
    <row r="7" spans="1:26" ht="14.25" customHeight="1"/>
    <row r="8" spans="1:26" ht="14.25" customHeight="1"/>
    <row r="9" spans="1:26" ht="14.25" customHeight="1"/>
    <row r="10" spans="1:26" ht="14.25" customHeight="1"/>
    <row r="11" spans="1:26" ht="14.25" customHeight="1"/>
    <row r="12" spans="1:26" ht="14.25" customHeight="1"/>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spans="3:3" ht="14.25" customHeight="1"/>
    <row r="34" spans="3:3" ht="14.25" customHeight="1"/>
    <row r="35" spans="3:3" ht="14.25" customHeight="1"/>
    <row r="36" spans="3:3" ht="14.25" customHeight="1"/>
    <row r="37" spans="3:3" ht="14.25" customHeight="1"/>
    <row r="38" spans="3:3" ht="14.25" customHeight="1"/>
    <row r="39" spans="3:3" ht="14.25" customHeight="1"/>
    <row r="40" spans="3:3" ht="14.25" customHeight="1">
      <c r="C40" s="93" t="s">
        <v>156</v>
      </c>
    </row>
    <row r="41" spans="3:3" ht="14.25" customHeight="1"/>
    <row r="42" spans="3:3" ht="14.25" customHeight="1"/>
    <row r="43" spans="3:3" ht="14.25" customHeight="1"/>
    <row r="44" spans="3:3" ht="14.25" customHeight="1"/>
    <row r="45" spans="3:3" ht="14.25" customHeight="1"/>
    <row r="46" spans="3:3" ht="14.25" customHeight="1"/>
    <row r="47" spans="3:3" ht="14.25" customHeight="1"/>
    <row r="48" spans="3:3"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sheetData>
  <mergeCells count="1">
    <mergeCell ref="A1:Z1"/>
  </mergeCells>
  <hyperlinks>
    <hyperlink ref="A1" location="Contents!A1" display="A.Figure 4 - Gas transmission pipelines in WA" xr:uid="{A8B6467B-D778-4CB6-AFA2-E45602D4CEE5}"/>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F81C7-6A2F-489C-9075-CBA2F2DF192A}">
  <dimension ref="A1:Z25"/>
  <sheetViews>
    <sheetView zoomScaleNormal="100" workbookViewId="0">
      <selection activeCell="V23" sqref="V23"/>
    </sheetView>
  </sheetViews>
  <sheetFormatPr defaultColWidth="0" defaultRowHeight="14.25"/>
  <cols>
    <col min="1" max="1" width="9.125" style="1" customWidth="1"/>
    <col min="2" max="2" width="11.125" style="1" customWidth="1"/>
    <col min="3" max="16" width="9.125" style="1" customWidth="1"/>
    <col min="17" max="20" width="9" style="1" customWidth="1"/>
    <col min="21" max="26" width="8" style="1" customWidth="1"/>
    <col min="27" max="16384" width="8" style="1" hidden="1"/>
  </cols>
  <sheetData>
    <row r="1" spans="1:26" s="61" customFormat="1" ht="93" customHeight="1">
      <c r="A1" s="175" t="s">
        <v>179</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ht="14.25" customHeight="1"/>
    <row r="3" spans="1:26" ht="14.25" customHeight="1"/>
    <row r="4" spans="1:26" ht="14.25" customHeight="1">
      <c r="M4"/>
    </row>
    <row r="5" spans="1:26" ht="14.25" customHeight="1"/>
    <row r="6" spans="1:26" ht="14.25" customHeight="1"/>
    <row r="7" spans="1:26" ht="14.25" customHeight="1"/>
    <row r="8" spans="1:26" ht="14.25" customHeight="1"/>
    <row r="9" spans="1:26" ht="14.25" customHeight="1"/>
    <row r="10" spans="1:26" ht="14.25" customHeight="1"/>
    <row r="11" spans="1:26" ht="14.25" customHeight="1"/>
    <row r="12" spans="1:26" ht="14.25" customHeight="1"/>
    <row r="13" spans="1:26" ht="14.25" customHeight="1"/>
    <row r="14" spans="1:26" ht="14.25" customHeight="1"/>
    <row r="15" spans="1:26" ht="14.25" customHeight="1"/>
    <row r="16" spans="1:26" ht="14.25" customHeight="1"/>
    <row r="17" spans="2:12" ht="14.25" customHeight="1"/>
    <row r="18" spans="2:12" ht="14.25" customHeight="1"/>
    <row r="19" spans="2:12" ht="14.25" customHeight="1"/>
    <row r="20" spans="2:12" s="104" customFormat="1" ht="14.25" customHeight="1">
      <c r="B20" s="81"/>
      <c r="C20" s="82">
        <v>2024</v>
      </c>
      <c r="D20" s="81">
        <v>2025</v>
      </c>
      <c r="E20" s="82">
        <v>2026</v>
      </c>
      <c r="F20" s="81">
        <v>2027</v>
      </c>
      <c r="G20" s="82">
        <v>2028</v>
      </c>
      <c r="H20" s="81">
        <v>2029</v>
      </c>
      <c r="I20" s="82">
        <v>2030</v>
      </c>
      <c r="J20" s="81">
        <v>2031</v>
      </c>
      <c r="K20" s="82">
        <v>2032</v>
      </c>
      <c r="L20" s="81">
        <v>2033</v>
      </c>
    </row>
    <row r="21" spans="2:12" ht="25.5">
      <c r="B21" s="86" t="s">
        <v>7</v>
      </c>
      <c r="C21" s="6">
        <v>1077.0104017850877</v>
      </c>
      <c r="D21" s="5">
        <v>1044.2462580995041</v>
      </c>
      <c r="E21" s="6">
        <v>1022.7174257044333</v>
      </c>
      <c r="F21" s="5">
        <v>1097.7646605901095</v>
      </c>
      <c r="G21" s="6">
        <v>1190.7059690505721</v>
      </c>
      <c r="H21" s="5">
        <v>1240.9957751497971</v>
      </c>
      <c r="I21" s="6">
        <v>1159.6560886154712</v>
      </c>
      <c r="J21" s="5">
        <v>1121.7843573486757</v>
      </c>
      <c r="K21" s="6">
        <v>985.20890514616201</v>
      </c>
      <c r="L21" s="5">
        <v>963.20271507781558</v>
      </c>
    </row>
    <row r="22" spans="2:12" ht="38.25">
      <c r="B22" s="86" t="s">
        <v>8</v>
      </c>
      <c r="C22" s="6">
        <v>1132.5590877107759</v>
      </c>
      <c r="D22" s="5">
        <v>1153.1078672909589</v>
      </c>
      <c r="E22" s="6">
        <v>1147.297337992961</v>
      </c>
      <c r="F22" s="5">
        <v>1123.700054511085</v>
      </c>
      <c r="G22" s="6">
        <v>1248.8305103297289</v>
      </c>
      <c r="H22" s="5">
        <v>1240.596046155011</v>
      </c>
      <c r="I22" s="6">
        <v>1236.6170277842759</v>
      </c>
      <c r="J22" s="5">
        <v>1309.875426686021</v>
      </c>
      <c r="K22" s="6">
        <v>1339.6434044416019</v>
      </c>
      <c r="L22" s="5">
        <v>1324.7774401079851</v>
      </c>
    </row>
    <row r="23" spans="2:12" ht="25.5">
      <c r="B23" s="86" t="s">
        <v>126</v>
      </c>
      <c r="C23" s="6">
        <v>125</v>
      </c>
      <c r="D23" s="5">
        <v>250</v>
      </c>
      <c r="E23" s="6">
        <v>250</v>
      </c>
      <c r="F23" s="5">
        <v>250</v>
      </c>
      <c r="G23" s="6">
        <v>250</v>
      </c>
      <c r="H23" s="5">
        <v>125</v>
      </c>
      <c r="I23" s="6"/>
      <c r="J23" s="5"/>
      <c r="K23" s="6"/>
      <c r="L23" s="5"/>
    </row>
    <row r="24" spans="2:12">
      <c r="B24" s="86" t="s">
        <v>37</v>
      </c>
      <c r="C24" s="100">
        <v>-55.548685925688233</v>
      </c>
      <c r="D24" s="101">
        <v>-108.86160919145482</v>
      </c>
      <c r="E24" s="100">
        <v>-124.57991228852779</v>
      </c>
      <c r="F24" s="101">
        <v>-25.935393920975457</v>
      </c>
      <c r="G24" s="100">
        <v>-58.124541279156801</v>
      </c>
      <c r="H24" s="101">
        <v>0.3997289947860736</v>
      </c>
      <c r="I24" s="100">
        <v>-76.960939168804771</v>
      </c>
      <c r="J24" s="101">
        <v>-188.09106933734529</v>
      </c>
      <c r="K24" s="100">
        <v>-354.43449929543988</v>
      </c>
      <c r="L24" s="101">
        <v>-361.57472503016947</v>
      </c>
    </row>
    <row r="25" spans="2:12">
      <c r="C25" s="12"/>
      <c r="D25" s="12"/>
      <c r="E25" s="12"/>
      <c r="F25" s="12"/>
      <c r="G25" s="12"/>
      <c r="H25" s="12"/>
      <c r="I25" s="12"/>
      <c r="J25" s="12"/>
      <c r="K25" s="12"/>
      <c r="L25" s="12"/>
    </row>
  </sheetData>
  <mergeCells count="1">
    <mergeCell ref="A1:Z1"/>
  </mergeCells>
  <hyperlinks>
    <hyperlink ref="A1" location="Contents!A1" display="A.Figure 6 - Domestic gas prospective supply and demand plus Waitsia-to-KGP LNG export gas" xr:uid="{DB69A21F-D27D-46D4-8B84-643E528A10EF}"/>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682BE-6D4C-47D6-82B6-4093F81BB276}">
  <dimension ref="A1:AB38"/>
  <sheetViews>
    <sheetView zoomScaleNormal="100" workbookViewId="0">
      <selection sqref="A1:XFD1"/>
    </sheetView>
  </sheetViews>
  <sheetFormatPr defaultColWidth="0" defaultRowHeight="14.25"/>
  <cols>
    <col min="1" max="26" width="9.625" style="1" customWidth="1"/>
    <col min="27" max="28" width="8" style="1" customWidth="1"/>
    <col min="29" max="16384" width="8" style="1" hidden="1"/>
  </cols>
  <sheetData>
    <row r="1" spans="1:15" s="175" customFormat="1" ht="93" customHeight="1">
      <c r="A1" s="175" t="s">
        <v>181</v>
      </c>
    </row>
    <row r="11" spans="1:15">
      <c r="O11" s="52"/>
    </row>
    <row r="21" spans="2:18" s="16" customFormat="1" ht="16.5">
      <c r="B21" s="81" t="s">
        <v>16</v>
      </c>
      <c r="C21" s="82">
        <v>2018</v>
      </c>
      <c r="D21" s="81">
        <v>2019</v>
      </c>
      <c r="E21" s="82">
        <v>2020</v>
      </c>
      <c r="F21" s="81">
        <v>2021</v>
      </c>
      <c r="G21" s="82">
        <v>2022</v>
      </c>
      <c r="H21" s="81">
        <v>2023</v>
      </c>
      <c r="I21" s="82">
        <v>2024</v>
      </c>
      <c r="J21" s="81">
        <v>2025</v>
      </c>
      <c r="K21" s="82">
        <v>2026</v>
      </c>
      <c r="L21" s="81">
        <v>2027</v>
      </c>
      <c r="M21" s="82">
        <v>2028</v>
      </c>
      <c r="N21" s="81">
        <v>2029</v>
      </c>
      <c r="O21" s="82">
        <v>2030</v>
      </c>
      <c r="P21" s="81">
        <v>2031</v>
      </c>
      <c r="Q21" s="82">
        <v>2032</v>
      </c>
      <c r="R21" s="81">
        <v>2033</v>
      </c>
    </row>
    <row r="22" spans="2:18" ht="37.5" customHeight="1">
      <c r="B22" s="63" t="s">
        <v>17</v>
      </c>
      <c r="C22" s="39">
        <v>176.99236984109592</v>
      </c>
      <c r="D22" s="38">
        <v>171.33590781369861</v>
      </c>
      <c r="E22" s="39">
        <v>177.02718203278692</v>
      </c>
      <c r="F22" s="38">
        <v>147.79799894794522</v>
      </c>
      <c r="G22" s="39">
        <v>195.48107715068494</v>
      </c>
      <c r="H22" s="38">
        <v>208</v>
      </c>
      <c r="I22" s="39"/>
      <c r="J22" s="38"/>
      <c r="K22" s="39"/>
      <c r="L22" s="38"/>
      <c r="M22" s="39"/>
      <c r="N22" s="38"/>
      <c r="O22" s="39"/>
      <c r="P22" s="38"/>
      <c r="Q22" s="39"/>
      <c r="R22" s="38"/>
    </row>
    <row r="23" spans="2:18" ht="37.5" customHeight="1">
      <c r="B23" s="4" t="s">
        <v>18</v>
      </c>
      <c r="C23" s="39"/>
      <c r="D23" s="38"/>
      <c r="E23" s="39"/>
      <c r="F23" s="38"/>
      <c r="G23" s="39"/>
      <c r="H23" s="38">
        <v>207.95375663013701</v>
      </c>
      <c r="I23" s="39">
        <v>201.48795983606601</v>
      </c>
      <c r="J23" s="38">
        <v>194.67244978082201</v>
      </c>
      <c r="K23" s="39">
        <v>177.24801136986301</v>
      </c>
      <c r="L23" s="38">
        <v>164.752050465753</v>
      </c>
      <c r="M23" s="39">
        <v>177.33990726776</v>
      </c>
      <c r="N23" s="38">
        <v>177.54712517808201</v>
      </c>
      <c r="O23" s="39">
        <v>191.53444830136999</v>
      </c>
      <c r="P23" s="38">
        <v>277.33195260273999</v>
      </c>
      <c r="Q23" s="39">
        <v>315.00633491803302</v>
      </c>
      <c r="R23" s="38">
        <v>300.89838041095902</v>
      </c>
    </row>
    <row r="25" spans="2:18">
      <c r="H25" s="64"/>
    </row>
    <row r="38" spans="8:8">
      <c r="H38" s="1" t="s">
        <v>6</v>
      </c>
    </row>
  </sheetData>
  <mergeCells count="1">
    <mergeCell ref="A1:XFD1"/>
  </mergeCells>
  <hyperlinks>
    <hyperlink ref="A1" location="Contents!A1" display="Figure 3 - Domestic gas demand – actual data from 2014 to 2019 and forecasts under three growth scenarios from 2022 to 2031" xr:uid="{6D8F59E2-5222-4CAA-B7E6-00C57888F1A9}"/>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1782B-E0EE-4BD9-90E9-571E7CE29454}">
  <dimension ref="A1:Z37"/>
  <sheetViews>
    <sheetView zoomScaleNormal="100" workbookViewId="0">
      <selection activeCell="P11" sqref="P11"/>
    </sheetView>
  </sheetViews>
  <sheetFormatPr defaultColWidth="0" defaultRowHeight="14.25"/>
  <cols>
    <col min="1" max="1" width="9" style="1" customWidth="1"/>
    <col min="2" max="2" width="12.625" style="1" customWidth="1"/>
    <col min="3" max="20" width="9" style="1" customWidth="1"/>
    <col min="21" max="26" width="8" style="1" customWidth="1"/>
    <col min="27" max="16384" width="8" style="1" hidden="1"/>
  </cols>
  <sheetData>
    <row r="1" spans="1:1" s="175" customFormat="1" ht="93" customHeight="1">
      <c r="A1" s="175" t="s">
        <v>3</v>
      </c>
    </row>
    <row r="19" spans="2:18">
      <c r="B19" s="67" t="s">
        <v>19</v>
      </c>
    </row>
    <row r="21" spans="2:18" s="104" customFormat="1" ht="15.75" customHeight="1">
      <c r="B21" s="112"/>
      <c r="C21" s="138">
        <v>44743</v>
      </c>
      <c r="D21" s="139">
        <v>44774</v>
      </c>
      <c r="E21" s="138">
        <v>44805</v>
      </c>
      <c r="F21" s="139">
        <v>44835</v>
      </c>
      <c r="G21" s="138">
        <v>44866</v>
      </c>
      <c r="H21" s="139">
        <v>44896</v>
      </c>
      <c r="I21" s="138">
        <v>44927</v>
      </c>
      <c r="J21" s="139">
        <v>44958</v>
      </c>
      <c r="K21" s="138">
        <v>44986</v>
      </c>
      <c r="L21" s="139">
        <v>45017</v>
      </c>
      <c r="M21" s="138">
        <v>45047</v>
      </c>
      <c r="N21" s="139">
        <v>45078</v>
      </c>
      <c r="O21" s="138">
        <v>45108</v>
      </c>
      <c r="P21" s="139">
        <v>45139</v>
      </c>
      <c r="Q21" s="138">
        <v>45170</v>
      </c>
      <c r="R21" s="139">
        <v>45200</v>
      </c>
    </row>
    <row r="22" spans="2:18" ht="15.75" customHeight="1">
      <c r="B22" s="11" t="s">
        <v>20</v>
      </c>
      <c r="C22" s="143">
        <v>0.34905500458988381</v>
      </c>
      <c r="D22" s="144">
        <v>0.33583683075533971</v>
      </c>
      <c r="E22" s="143">
        <v>0.36609620845275787</v>
      </c>
      <c r="F22" s="145">
        <v>0.37201760771195697</v>
      </c>
      <c r="G22" s="143">
        <v>0.35024283576676618</v>
      </c>
      <c r="H22" s="144">
        <v>0.26617817031602337</v>
      </c>
      <c r="I22" s="143">
        <v>0.18780619450014269</v>
      </c>
      <c r="J22" s="145">
        <v>0.24551961578525475</v>
      </c>
      <c r="K22" s="143">
        <v>0.31235325458562474</v>
      </c>
      <c r="L22" s="144">
        <v>0.26168570007509595</v>
      </c>
      <c r="M22" s="143">
        <v>0.27504297845699421</v>
      </c>
      <c r="N22" s="145">
        <v>0.23608088212425002</v>
      </c>
      <c r="O22" s="143">
        <v>0.19903185328814699</v>
      </c>
      <c r="P22" s="145">
        <v>0.20418468183934246</v>
      </c>
      <c r="Q22" s="143">
        <v>0.30241015349074729</v>
      </c>
      <c r="R22" s="145">
        <v>0.27617710215803321</v>
      </c>
    </row>
    <row r="23" spans="2:18" ht="15.75" customHeight="1">
      <c r="B23" s="11" t="s">
        <v>21</v>
      </c>
      <c r="C23" s="143">
        <v>0.23653245740956283</v>
      </c>
      <c r="D23" s="144">
        <v>0.24442582745993402</v>
      </c>
      <c r="E23" s="143">
        <v>0.22891771556422458</v>
      </c>
      <c r="F23" s="145">
        <v>0.21788275909155558</v>
      </c>
      <c r="G23" s="143">
        <v>0.23607837901844761</v>
      </c>
      <c r="H23" s="144">
        <v>0.26815544519704776</v>
      </c>
      <c r="I23" s="143">
        <v>0.27999785713256403</v>
      </c>
      <c r="J23" s="145">
        <v>0.27740278681201769</v>
      </c>
      <c r="K23" s="143">
        <v>0.24305093923170953</v>
      </c>
      <c r="L23" s="144">
        <v>0.26777477840040065</v>
      </c>
      <c r="M23" s="143">
        <v>0.26177228468315955</v>
      </c>
      <c r="N23" s="145">
        <v>0.26851103722076247</v>
      </c>
      <c r="O23" s="143">
        <v>0.27656684340838483</v>
      </c>
      <c r="P23" s="145">
        <v>0.26833455394638378</v>
      </c>
      <c r="Q23" s="143">
        <v>0.2364616648671008</v>
      </c>
      <c r="R23" s="145">
        <v>0.24987074782157068</v>
      </c>
    </row>
    <row r="24" spans="2:18" ht="15.75" customHeight="1">
      <c r="B24" s="11" t="s">
        <v>22</v>
      </c>
      <c r="C24" s="143">
        <v>0.17257949566576006</v>
      </c>
      <c r="D24" s="144">
        <v>0.17465713638376126</v>
      </c>
      <c r="E24" s="143">
        <v>0.17402071562422422</v>
      </c>
      <c r="F24" s="145">
        <v>0.17547528108046159</v>
      </c>
      <c r="G24" s="143">
        <v>0.17473856121898662</v>
      </c>
      <c r="H24" s="144">
        <v>0.18797758304947462</v>
      </c>
      <c r="I24" s="143">
        <v>0.22058246260559883</v>
      </c>
      <c r="J24" s="145">
        <v>0.19424484224630229</v>
      </c>
      <c r="K24" s="143">
        <v>0.17413753226055445</v>
      </c>
      <c r="L24" s="144">
        <v>0.19900304747565412</v>
      </c>
      <c r="M24" s="143">
        <v>0.18541038280056812</v>
      </c>
      <c r="N24" s="145">
        <v>0.19189550201653865</v>
      </c>
      <c r="O24" s="143">
        <v>0.21304859073016769</v>
      </c>
      <c r="P24" s="145">
        <v>0.21805434474285179</v>
      </c>
      <c r="Q24" s="143">
        <v>0.18884124825093151</v>
      </c>
      <c r="R24" s="145">
        <v>0.18844530431039125</v>
      </c>
    </row>
    <row r="25" spans="2:18" ht="15.75" customHeight="1">
      <c r="B25" s="11" t="s">
        <v>23</v>
      </c>
      <c r="C25" s="143">
        <v>7.086879515401108E-2</v>
      </c>
      <c r="D25" s="144">
        <v>7.444580409597272E-2</v>
      </c>
      <c r="E25" s="143">
        <v>6.7702704775733813E-2</v>
      </c>
      <c r="F25" s="145">
        <v>7.2966009401282172E-2</v>
      </c>
      <c r="G25" s="143">
        <v>6.6231786009004714E-2</v>
      </c>
      <c r="H25" s="144">
        <v>8.1081222730226443E-2</v>
      </c>
      <c r="I25" s="143">
        <v>9.4367135593338702E-2</v>
      </c>
      <c r="J25" s="145">
        <v>8.1273347968515028E-2</v>
      </c>
      <c r="K25" s="143">
        <v>8.0823229638288988E-2</v>
      </c>
      <c r="L25" s="144">
        <v>7.7635231632477056E-2</v>
      </c>
      <c r="M25" s="143">
        <v>8.0584283419935218E-2</v>
      </c>
      <c r="N25" s="145">
        <v>8.9027110319645192E-2</v>
      </c>
      <c r="O25" s="143">
        <v>9.2338702884699489E-2</v>
      </c>
      <c r="P25" s="145">
        <v>9.0389090630717248E-2</v>
      </c>
      <c r="Q25" s="143">
        <v>7.997064371453716E-2</v>
      </c>
      <c r="R25" s="145">
        <v>7.6832666091224119E-2</v>
      </c>
    </row>
    <row r="26" spans="2:18" ht="15.75" customHeight="1">
      <c r="B26" s="11" t="s">
        <v>24</v>
      </c>
      <c r="C26" s="143">
        <v>5.9158841373183037E-2</v>
      </c>
      <c r="D26" s="144">
        <v>6.2152789311655771E-2</v>
      </c>
      <c r="E26" s="143">
        <v>5.7299669668356507E-2</v>
      </c>
      <c r="F26" s="145">
        <v>6.2428335642334236E-2</v>
      </c>
      <c r="G26" s="143">
        <v>5.4066103232605252E-2</v>
      </c>
      <c r="H26" s="144">
        <v>6.8712584081973241E-2</v>
      </c>
      <c r="I26" s="143">
        <v>7.7523197486075918E-2</v>
      </c>
      <c r="J26" s="145">
        <v>6.9350793001584365E-2</v>
      </c>
      <c r="K26" s="143">
        <v>6.9122209368338738E-2</v>
      </c>
      <c r="L26" s="144">
        <v>6.4222964068658572E-2</v>
      </c>
      <c r="M26" s="143">
        <v>6.4095533214430969E-2</v>
      </c>
      <c r="N26" s="145">
        <v>6.2951575913627045E-2</v>
      </c>
      <c r="O26" s="143">
        <v>6.8685138531691892E-2</v>
      </c>
      <c r="P26" s="145">
        <v>6.4273728319417064E-2</v>
      </c>
      <c r="Q26" s="143">
        <v>5.9356948859476184E-2</v>
      </c>
      <c r="R26" s="145">
        <v>5.9407625140854882E-2</v>
      </c>
    </row>
    <row r="27" spans="2:18" ht="15.75" customHeight="1">
      <c r="B27" s="11" t="s">
        <v>25</v>
      </c>
      <c r="C27" s="143">
        <v>2.3570751495006703E-2</v>
      </c>
      <c r="D27" s="144">
        <v>2.3913829687255854E-2</v>
      </c>
      <c r="E27" s="143">
        <v>2.2988279923067938E-2</v>
      </c>
      <c r="F27" s="145">
        <v>1.8626242406405404E-2</v>
      </c>
      <c r="G27" s="143">
        <v>2.5394974191890723E-2</v>
      </c>
      <c r="H27" s="144">
        <v>2.6261021323485463E-2</v>
      </c>
      <c r="I27" s="143">
        <v>2.431533864512745E-2</v>
      </c>
      <c r="J27" s="145">
        <v>2.8033725618368144E-2</v>
      </c>
      <c r="K27" s="143">
        <v>2.0993699396434574E-2</v>
      </c>
      <c r="L27" s="144">
        <v>2.7739210734457277E-2</v>
      </c>
      <c r="M27" s="143">
        <v>2.5892851127964894E-2</v>
      </c>
      <c r="N27" s="145">
        <v>2.5750308115900837E-2</v>
      </c>
      <c r="O27" s="143">
        <v>2.5671545091178478E-2</v>
      </c>
      <c r="P27" s="145">
        <v>2.5182174415687993E-2</v>
      </c>
      <c r="Q27" s="143">
        <v>2.1617453778907791E-2</v>
      </c>
      <c r="R27" s="145">
        <v>2.5064975971168829E-2</v>
      </c>
    </row>
    <row r="28" spans="2:18" ht="15.75" customHeight="1">
      <c r="B28" s="11" t="s">
        <v>26</v>
      </c>
      <c r="C28" s="143">
        <v>2.0471676669011982E-2</v>
      </c>
      <c r="D28" s="144">
        <v>1.7823065984735837E-2</v>
      </c>
      <c r="E28" s="143">
        <v>1.8840753314734934E-2</v>
      </c>
      <c r="F28" s="145">
        <v>1.8828958154898941E-2</v>
      </c>
      <c r="G28" s="143">
        <v>2.169292741365101E-2</v>
      </c>
      <c r="H28" s="144">
        <v>2.4699799963530115E-2</v>
      </c>
      <c r="I28" s="143">
        <v>2.6846726823341396E-2</v>
      </c>
      <c r="J28" s="145">
        <v>2.5793258321987964E-2</v>
      </c>
      <c r="K28" s="143">
        <v>2.6881082479922599E-2</v>
      </c>
      <c r="L28" s="144">
        <v>2.3077610696488476E-2</v>
      </c>
      <c r="M28" s="143">
        <v>2.368089039996921E-2</v>
      </c>
      <c r="N28" s="145">
        <v>2.4327398207327825E-2</v>
      </c>
      <c r="O28" s="143">
        <v>2.4830586874777065E-2</v>
      </c>
      <c r="P28" s="145">
        <v>2.5125253863578018E-2</v>
      </c>
      <c r="Q28" s="143">
        <v>2.2530305283551166E-2</v>
      </c>
      <c r="R28" s="145">
        <v>2.2627197323959045E-2</v>
      </c>
    </row>
    <row r="29" spans="2:18" ht="15.75" customHeight="1">
      <c r="B29" s="11" t="s">
        <v>27</v>
      </c>
      <c r="C29" s="143">
        <v>2.0471676669011982E-2</v>
      </c>
      <c r="D29" s="144">
        <v>1.7823065984735837E-2</v>
      </c>
      <c r="E29" s="143">
        <v>1.8840753314734934E-2</v>
      </c>
      <c r="F29" s="145">
        <v>1.8828958154898941E-2</v>
      </c>
      <c r="G29" s="143">
        <v>2.169292741365101E-2</v>
      </c>
      <c r="H29" s="144">
        <v>2.4699799963530115E-2</v>
      </c>
      <c r="I29" s="143">
        <v>2.6846726823341396E-2</v>
      </c>
      <c r="J29" s="145">
        <v>2.5793258321987964E-2</v>
      </c>
      <c r="K29" s="143">
        <v>2.6881082479922599E-2</v>
      </c>
      <c r="L29" s="144">
        <v>2.3077610696488476E-2</v>
      </c>
      <c r="M29" s="143">
        <v>2.368089039996921E-2</v>
      </c>
      <c r="N29" s="145">
        <v>2.4327398207327825E-2</v>
      </c>
      <c r="O29" s="143">
        <v>2.4830586874777065E-2</v>
      </c>
      <c r="P29" s="145">
        <v>2.5125253863578018E-2</v>
      </c>
      <c r="Q29" s="143">
        <v>2.2530305283551166E-2</v>
      </c>
      <c r="R29" s="145">
        <v>2.2627197323959045E-2</v>
      </c>
    </row>
    <row r="30" spans="2:18" ht="15.75" customHeight="1">
      <c r="B30" s="11" t="s">
        <v>28</v>
      </c>
      <c r="C30" s="143">
        <v>1.1709953780828043E-2</v>
      </c>
      <c r="D30" s="144">
        <v>1.229301478431695E-2</v>
      </c>
      <c r="E30" s="143">
        <v>1.0403035107377306E-2</v>
      </c>
      <c r="F30" s="145">
        <v>1.053767375894793E-2</v>
      </c>
      <c r="G30" s="143">
        <v>1.2165682776399456E-2</v>
      </c>
      <c r="H30" s="144">
        <v>1.2368638648253195E-2</v>
      </c>
      <c r="I30" s="143">
        <v>1.6843938107262788E-2</v>
      </c>
      <c r="J30" s="145">
        <v>1.1922554966930675E-2</v>
      </c>
      <c r="K30" s="143">
        <v>1.1701020269950246E-2</v>
      </c>
      <c r="L30" s="144">
        <v>1.341226756381849E-2</v>
      </c>
      <c r="M30" s="143">
        <v>1.6488750205504245E-2</v>
      </c>
      <c r="N30" s="145">
        <v>2.6075534406018151E-2</v>
      </c>
      <c r="O30" s="143">
        <v>2.3653564353007615E-2</v>
      </c>
      <c r="P30" s="145">
        <v>2.6115362311300176E-2</v>
      </c>
      <c r="Q30" s="143">
        <v>2.0613694855060975E-2</v>
      </c>
      <c r="R30" s="145">
        <v>1.7425040950369241E-2</v>
      </c>
    </row>
    <row r="31" spans="2:18" ht="15.75" customHeight="1">
      <c r="B31" s="11" t="s">
        <v>29</v>
      </c>
      <c r="C31" s="143">
        <v>1.1709953780828043E-2</v>
      </c>
      <c r="D31" s="144">
        <v>1.229301478431695E-2</v>
      </c>
      <c r="E31" s="143">
        <v>1.0403035107377306E-2</v>
      </c>
      <c r="F31" s="145">
        <v>1.053767375894793E-2</v>
      </c>
      <c r="G31" s="143">
        <v>1.2165682776399456E-2</v>
      </c>
      <c r="H31" s="144">
        <v>1.2368638648253195E-2</v>
      </c>
      <c r="I31" s="143">
        <v>1.6843938107262788E-2</v>
      </c>
      <c r="J31" s="145">
        <v>1.1922554966930675E-2</v>
      </c>
      <c r="K31" s="143">
        <v>1.1701020269950246E-2</v>
      </c>
      <c r="L31" s="144">
        <v>1.341226756381849E-2</v>
      </c>
      <c r="M31" s="143">
        <v>1.6488750205504245E-2</v>
      </c>
      <c r="N31" s="145">
        <v>2.6075534406018151E-2</v>
      </c>
      <c r="O31" s="143">
        <v>2.3653564353007615E-2</v>
      </c>
      <c r="P31" s="145">
        <v>2.6115362311300176E-2</v>
      </c>
      <c r="Q31" s="143">
        <v>2.0613694855060975E-2</v>
      </c>
      <c r="R31" s="145">
        <v>1.7425040950369241E-2</v>
      </c>
    </row>
    <row r="32" spans="2:18" ht="15.75" customHeight="1">
      <c r="B32" s="66" t="s">
        <v>30</v>
      </c>
      <c r="C32" s="146">
        <v>2.3871393412912337E-2</v>
      </c>
      <c r="D32" s="147">
        <v>2.4335620767975095E-2</v>
      </c>
      <c r="E32" s="146">
        <v>2.448712914741033E-2</v>
      </c>
      <c r="F32" s="148">
        <v>2.1870500838310318E-2</v>
      </c>
      <c r="G32" s="146">
        <v>2.5530140182198232E-2</v>
      </c>
      <c r="H32" s="147">
        <v>2.7497096078202513E-2</v>
      </c>
      <c r="I32" s="146">
        <v>2.8026484175944149E-2</v>
      </c>
      <c r="J32" s="148">
        <v>2.8743261990120363E-2</v>
      </c>
      <c r="K32" s="146">
        <v>2.2354930019303287E-2</v>
      </c>
      <c r="L32" s="147">
        <v>2.895931109264251E-2</v>
      </c>
      <c r="M32" s="146">
        <v>2.6862405085999741E-2</v>
      </c>
      <c r="N32" s="148">
        <v>2.4977719062583805E-2</v>
      </c>
      <c r="O32" s="146">
        <v>2.768902361016147E-2</v>
      </c>
      <c r="P32" s="148">
        <v>2.7100193755843178E-2</v>
      </c>
      <c r="Q32" s="149">
        <v>2.5053886761074756E-2</v>
      </c>
      <c r="R32" s="148">
        <v>4.4097101958100599E-2</v>
      </c>
    </row>
    <row r="33" spans="2:18" ht="15.75" customHeight="1">
      <c r="B33" s="10" t="s">
        <v>31</v>
      </c>
      <c r="C33" s="150">
        <v>0.99999999999999989</v>
      </c>
      <c r="D33" s="151">
        <v>1</v>
      </c>
      <c r="E33" s="150">
        <v>0.99999999999999967</v>
      </c>
      <c r="F33" s="151">
        <v>1.0000000000000002</v>
      </c>
      <c r="G33" s="150">
        <v>1.0000000000000004</v>
      </c>
      <c r="H33" s="151">
        <v>1.0000000000000002</v>
      </c>
      <c r="I33" s="150">
        <v>1.0000000000000004</v>
      </c>
      <c r="J33" s="151">
        <v>0.99999999999999978</v>
      </c>
      <c r="K33" s="150">
        <v>0.99999999999999989</v>
      </c>
      <c r="L33" s="151">
        <v>1.0000000000000002</v>
      </c>
      <c r="M33" s="150">
        <v>0.99999999999999956</v>
      </c>
      <c r="N33" s="151">
        <v>1</v>
      </c>
      <c r="O33" s="150">
        <v>1.0000000000000002</v>
      </c>
      <c r="P33" s="151">
        <v>0.99999999999999978</v>
      </c>
      <c r="Q33" s="150">
        <v>0.99999999999999978</v>
      </c>
      <c r="R33" s="151">
        <v>1</v>
      </c>
    </row>
    <row r="35" spans="2:18">
      <c r="C35" s="65"/>
      <c r="D35" s="65"/>
      <c r="E35" s="65"/>
      <c r="F35" s="65"/>
      <c r="G35" s="65"/>
      <c r="H35" s="65"/>
      <c r="I35" s="65"/>
      <c r="J35" s="65"/>
      <c r="K35" s="65"/>
      <c r="L35" s="65"/>
      <c r="M35" s="65"/>
      <c r="N35" s="65"/>
      <c r="O35" s="65"/>
      <c r="P35" s="65"/>
      <c r="Q35" s="65"/>
      <c r="R35" s="65"/>
    </row>
    <row r="37" spans="2:18">
      <c r="Q37" s="1" t="s">
        <v>6</v>
      </c>
    </row>
  </sheetData>
  <mergeCells count="1">
    <mergeCell ref="A1:XFD1"/>
  </mergeCells>
  <hyperlinks>
    <hyperlink ref="A1" location="Contents!A1" display="Figure 4 - Gas production market share by company, July 2022 to October 2023" xr:uid="{DE824A02-6D7A-4998-A347-7EAEF35823F3}"/>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F87E2-4331-4592-8DE2-C79BC8F97363}">
  <dimension ref="A1:Z34"/>
  <sheetViews>
    <sheetView zoomScaleNormal="100" workbookViewId="0">
      <selection activeCell="M12" sqref="M12"/>
    </sheetView>
  </sheetViews>
  <sheetFormatPr defaultColWidth="0" defaultRowHeight="14.25"/>
  <cols>
    <col min="1" max="1" width="9" style="1" customWidth="1"/>
    <col min="2" max="2" width="12.625" style="1" customWidth="1"/>
    <col min="3" max="20" width="9" style="1" customWidth="1"/>
    <col min="21" max="26" width="8" style="1" customWidth="1"/>
    <col min="27" max="16384" width="8" style="1" hidden="1"/>
  </cols>
  <sheetData>
    <row r="1" spans="1:1" s="175" customFormat="1" ht="93" customHeight="1">
      <c r="A1" s="175" t="s">
        <v>170</v>
      </c>
    </row>
    <row r="19" spans="2:21">
      <c r="B19" s="67" t="s">
        <v>149</v>
      </c>
    </row>
    <row r="21" spans="2:21" s="104" customFormat="1" ht="15.75" customHeight="1">
      <c r="B21" s="112"/>
      <c r="C21" s="138">
        <v>44743</v>
      </c>
      <c r="D21" s="139">
        <v>44774</v>
      </c>
      <c r="E21" s="138">
        <v>44805</v>
      </c>
      <c r="F21" s="139">
        <v>44835</v>
      </c>
      <c r="G21" s="138">
        <v>44866</v>
      </c>
      <c r="H21" s="139">
        <v>44896</v>
      </c>
      <c r="I21" s="138">
        <v>44927</v>
      </c>
      <c r="J21" s="139">
        <v>44958</v>
      </c>
      <c r="K21" s="138">
        <v>44986</v>
      </c>
      <c r="L21" s="139">
        <v>45017</v>
      </c>
      <c r="M21" s="138">
        <v>45047</v>
      </c>
      <c r="N21" s="139">
        <v>45078</v>
      </c>
      <c r="O21" s="138">
        <v>45108</v>
      </c>
      <c r="P21" s="139">
        <v>45139</v>
      </c>
      <c r="Q21" s="138">
        <v>45170</v>
      </c>
      <c r="U21" s="104" t="s">
        <v>6</v>
      </c>
    </row>
    <row r="22" spans="2:21" ht="15.6" customHeight="1">
      <c r="B22" s="117" t="s">
        <v>32</v>
      </c>
      <c r="C22" s="155">
        <v>3.2258064516129002E-3</v>
      </c>
      <c r="D22" s="156">
        <v>3.2258064516129002E-3</v>
      </c>
      <c r="E22" s="155">
        <v>0</v>
      </c>
      <c r="F22" s="157">
        <v>0</v>
      </c>
      <c r="G22" s="155">
        <v>0</v>
      </c>
      <c r="H22" s="156">
        <v>3.2258064516129002E-3</v>
      </c>
      <c r="I22" s="155">
        <v>0</v>
      </c>
      <c r="J22" s="157">
        <v>0</v>
      </c>
      <c r="K22" s="155">
        <v>0</v>
      </c>
      <c r="L22" s="156">
        <v>0</v>
      </c>
      <c r="M22" s="155">
        <v>0.62580645161290305</v>
      </c>
      <c r="N22" s="157">
        <v>2.81</v>
      </c>
      <c r="O22" s="155">
        <v>0</v>
      </c>
      <c r="P22" s="157">
        <v>0</v>
      </c>
      <c r="Q22" s="155">
        <v>6.6666666666666697E-3</v>
      </c>
    </row>
    <row r="23" spans="2:21" ht="24.6" customHeight="1">
      <c r="B23" s="117" t="s">
        <v>33</v>
      </c>
      <c r="C23" s="155">
        <v>34.709677419354797</v>
      </c>
      <c r="D23" s="156">
        <v>36.200000000000003</v>
      </c>
      <c r="E23" s="155">
        <v>38.053333333333299</v>
      </c>
      <c r="F23" s="157">
        <v>38.048387096774199</v>
      </c>
      <c r="G23" s="155">
        <v>38.963333333333303</v>
      </c>
      <c r="H23" s="156">
        <v>43.661290322580598</v>
      </c>
      <c r="I23" s="155">
        <v>42.316129032258097</v>
      </c>
      <c r="J23" s="157">
        <v>42.878571428571398</v>
      </c>
      <c r="K23" s="155">
        <v>43.374193548387098</v>
      </c>
      <c r="L23" s="156">
        <v>39.32</v>
      </c>
      <c r="M23" s="155">
        <v>40.238709677419401</v>
      </c>
      <c r="N23" s="157">
        <v>38.003333333333302</v>
      </c>
      <c r="O23" s="155">
        <v>37</v>
      </c>
      <c r="P23" s="157">
        <v>39.338709677419303</v>
      </c>
      <c r="Q23" s="155">
        <v>37.5</v>
      </c>
    </row>
    <row r="24" spans="2:21" ht="15.6" customHeight="1">
      <c r="B24" s="117" t="s">
        <v>34</v>
      </c>
      <c r="C24" s="155">
        <v>322.7</v>
      </c>
      <c r="D24" s="156">
        <v>324.40483870967699</v>
      </c>
      <c r="E24" s="155">
        <v>306.618333333333</v>
      </c>
      <c r="F24" s="157">
        <v>253.66935483871001</v>
      </c>
      <c r="G24" s="155">
        <v>250.32333333333301</v>
      </c>
      <c r="H24" s="156">
        <v>277.68225806451602</v>
      </c>
      <c r="I24" s="155">
        <v>251.00322580645201</v>
      </c>
      <c r="J24" s="157">
        <v>236.77857142857101</v>
      </c>
      <c r="K24" s="155">
        <v>235.620967741935</v>
      </c>
      <c r="L24" s="156">
        <v>262.78166666666698</v>
      </c>
      <c r="M24" s="155">
        <v>274.23548387096798</v>
      </c>
      <c r="N24" s="157">
        <v>356.90833333333302</v>
      </c>
      <c r="O24" s="155">
        <v>310.69193548387102</v>
      </c>
      <c r="P24" s="157">
        <v>320.66129032258101</v>
      </c>
      <c r="Q24" s="155">
        <v>293.34333333333302</v>
      </c>
    </row>
    <row r="25" spans="2:21" ht="15.75" customHeight="1">
      <c r="B25" s="117" t="s">
        <v>35</v>
      </c>
      <c r="C25" s="155">
        <v>178.2</v>
      </c>
      <c r="D25" s="156">
        <v>177.351612903226</v>
      </c>
      <c r="E25" s="155">
        <v>179.09333333333299</v>
      </c>
      <c r="F25" s="157">
        <v>178.85483870967701</v>
      </c>
      <c r="G25" s="155">
        <v>164.70333333333301</v>
      </c>
      <c r="H25" s="156">
        <v>170.51935483871</v>
      </c>
      <c r="I25" s="155">
        <v>149.232258064516</v>
      </c>
      <c r="J25" s="157">
        <v>170.582142857143</v>
      </c>
      <c r="K25" s="155">
        <v>170.82903225806501</v>
      </c>
      <c r="L25" s="156">
        <v>178.77</v>
      </c>
      <c r="M25" s="155">
        <v>180.27096774193501</v>
      </c>
      <c r="N25" s="157">
        <v>132.29666666666699</v>
      </c>
      <c r="O25" s="155">
        <v>93.493548387096794</v>
      </c>
      <c r="P25" s="157">
        <v>128.54516129032299</v>
      </c>
      <c r="Q25" s="155">
        <v>178.40333333333299</v>
      </c>
    </row>
    <row r="26" spans="2:21" ht="29.1" customHeight="1">
      <c r="B26" s="117" t="s">
        <v>168</v>
      </c>
      <c r="C26" s="155">
        <v>281.60322580645197</v>
      </c>
      <c r="D26" s="156">
        <v>262.54516129032299</v>
      </c>
      <c r="E26" s="155">
        <v>267.97333333333302</v>
      </c>
      <c r="F26" s="157">
        <v>253.638709677419</v>
      </c>
      <c r="G26" s="155">
        <v>265.81</v>
      </c>
      <c r="H26" s="156">
        <v>270.76451612903202</v>
      </c>
      <c r="I26" s="155">
        <v>255.203225806452</v>
      </c>
      <c r="J26" s="157">
        <v>243.82142857142901</v>
      </c>
      <c r="K26" s="155">
        <v>251.23548387096801</v>
      </c>
      <c r="L26" s="156">
        <v>247.62666666666701</v>
      </c>
      <c r="M26" s="155">
        <v>250.761290322581</v>
      </c>
      <c r="N26" s="157">
        <v>256.863333333333</v>
      </c>
      <c r="O26" s="155">
        <v>263.79354838709702</v>
      </c>
      <c r="P26" s="157">
        <v>270.97741935483901</v>
      </c>
      <c r="Q26" s="155">
        <v>277.303333333333</v>
      </c>
    </row>
    <row r="27" spans="2:21" ht="15.75" customHeight="1">
      <c r="B27" s="117" t="s">
        <v>36</v>
      </c>
      <c r="C27" s="155">
        <v>285.87741935483848</v>
      </c>
      <c r="D27" s="156">
        <v>279.55806451612926</v>
      </c>
      <c r="E27" s="155">
        <v>290.196666666667</v>
      </c>
      <c r="F27" s="157">
        <v>296.01612903225771</v>
      </c>
      <c r="G27" s="155">
        <v>281.446666666667</v>
      </c>
      <c r="H27" s="156">
        <v>293.77741935483908</v>
      </c>
      <c r="I27" s="155">
        <v>286.46129032258034</v>
      </c>
      <c r="J27" s="157">
        <v>287.78928571428605</v>
      </c>
      <c r="K27" s="155">
        <v>282.72903225806431</v>
      </c>
      <c r="L27" s="156">
        <v>268.45666666666659</v>
      </c>
      <c r="M27" s="155">
        <v>282.41290322580699</v>
      </c>
      <c r="N27" s="157">
        <v>293.92</v>
      </c>
      <c r="O27" s="155">
        <v>278.40645161290291</v>
      </c>
      <c r="P27" s="157">
        <v>267.52258064516116</v>
      </c>
      <c r="Q27" s="155">
        <v>291.97666666666709</v>
      </c>
    </row>
    <row r="28" spans="2:21" ht="15.75" customHeight="1">
      <c r="B28" s="154" t="s">
        <v>43</v>
      </c>
      <c r="C28" s="158">
        <v>98.067843193548399</v>
      </c>
      <c r="D28" s="159">
        <v>98.739003774193606</v>
      </c>
      <c r="E28" s="158">
        <v>83.771775133333307</v>
      </c>
      <c r="F28" s="160">
        <v>76.7743550322581</v>
      </c>
      <c r="G28" s="158">
        <v>71.035176633333407</v>
      </c>
      <c r="H28" s="159">
        <v>58.906048064516099</v>
      </c>
      <c r="I28" s="158">
        <v>59.455488903225799</v>
      </c>
      <c r="J28" s="160">
        <v>61.880586178571406</v>
      </c>
      <c r="K28" s="158">
        <v>66.0561157419355</v>
      </c>
      <c r="L28" s="159">
        <v>74.627303933333394</v>
      </c>
      <c r="M28" s="158">
        <v>84.717092806451603</v>
      </c>
      <c r="N28" s="160">
        <v>103.57489296666671</v>
      </c>
      <c r="O28" s="158">
        <v>99.257842225806513</v>
      </c>
      <c r="P28" s="160">
        <v>94.727360129032292</v>
      </c>
      <c r="Q28" s="158">
        <v>79.003378533333404</v>
      </c>
    </row>
    <row r="29" spans="2:21" ht="15.75" customHeight="1">
      <c r="B29" s="154" t="s">
        <v>30</v>
      </c>
      <c r="C29" s="158">
        <v>1.2967741935483901</v>
      </c>
      <c r="D29" s="159">
        <v>1.3129032258064499</v>
      </c>
      <c r="E29" s="158">
        <v>1.05</v>
      </c>
      <c r="F29" s="160">
        <v>0.87096774193548399</v>
      </c>
      <c r="G29" s="158">
        <v>0.76333333333333298</v>
      </c>
      <c r="H29" s="159">
        <v>0.67741935483870996</v>
      </c>
      <c r="I29" s="158">
        <v>0.67096774193548403</v>
      </c>
      <c r="J29" s="160">
        <v>0.72142857142857097</v>
      </c>
      <c r="K29" s="158">
        <v>0.71612903225806501</v>
      </c>
      <c r="L29" s="159">
        <v>0.78</v>
      </c>
      <c r="M29" s="158">
        <v>1.0129032258064501</v>
      </c>
      <c r="N29" s="160">
        <v>1.34</v>
      </c>
      <c r="O29" s="158">
        <v>1.30645161290323</v>
      </c>
      <c r="P29" s="160">
        <v>1.06774193548387</v>
      </c>
      <c r="Q29" s="161">
        <v>0.81333333333333302</v>
      </c>
    </row>
    <row r="30" spans="2:21" ht="15.75" customHeight="1">
      <c r="B30" s="112" t="s">
        <v>31</v>
      </c>
      <c r="C30" s="152">
        <v>1202.4581657741937</v>
      </c>
      <c r="D30" s="153">
        <v>1180.1148102258069</v>
      </c>
      <c r="E30" s="152">
        <v>1166.7567751333324</v>
      </c>
      <c r="F30" s="153">
        <v>1097.8727421290316</v>
      </c>
      <c r="G30" s="152">
        <v>1073.0451766333331</v>
      </c>
      <c r="H30" s="153">
        <v>1115.9915319354843</v>
      </c>
      <c r="I30" s="152">
        <v>1044.3425856774197</v>
      </c>
      <c r="J30" s="153">
        <v>1044.4520147500004</v>
      </c>
      <c r="K30" s="152">
        <v>1050.560954451613</v>
      </c>
      <c r="L30" s="153">
        <v>1072.362303933334</v>
      </c>
      <c r="M30" s="152">
        <v>1114.2751573225814</v>
      </c>
      <c r="N30" s="153">
        <v>1185.716559633333</v>
      </c>
      <c r="O30" s="152">
        <v>1083.9497777096774</v>
      </c>
      <c r="P30" s="153">
        <v>1122.8402633548396</v>
      </c>
      <c r="Q30" s="152">
        <v>1158.3500451999994</v>
      </c>
    </row>
    <row r="32" spans="2:21">
      <c r="C32" s="65"/>
      <c r="D32" s="65"/>
      <c r="E32" s="65"/>
      <c r="F32" s="65"/>
      <c r="G32" s="65"/>
      <c r="H32" s="65"/>
      <c r="I32" s="65"/>
      <c r="J32" s="65"/>
      <c r="K32" s="65"/>
      <c r="L32" s="65"/>
      <c r="M32" s="65"/>
      <c r="N32" s="65"/>
      <c r="O32" s="65"/>
      <c r="P32" s="65"/>
      <c r="Q32" s="65"/>
    </row>
    <row r="34" spans="17:17">
      <c r="Q34" s="1" t="s">
        <v>6</v>
      </c>
    </row>
  </sheetData>
  <mergeCells count="1">
    <mergeCell ref="A1:XFD1"/>
  </mergeCells>
  <hyperlinks>
    <hyperlink ref="A1" location="Contents!A1" display="Figure 5 - Gas demand in WA by sector, July 2022 to September 2023 (TJ/day)" xr:uid="{EF09613E-D54C-428A-BEF1-431FD5232201}"/>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663BC-64A5-48BD-9603-C352AD3247A4}">
  <dimension ref="A1:O29"/>
  <sheetViews>
    <sheetView showGridLines="0" zoomScaleNormal="100" workbookViewId="0">
      <pane ySplit="1" topLeftCell="A2" activePane="bottomLeft" state="frozen"/>
      <selection pane="bottomLeft" activeCell="C23" sqref="C23"/>
    </sheetView>
  </sheetViews>
  <sheetFormatPr defaultRowHeight="14.25"/>
  <cols>
    <col min="1" max="26" width="9.625" customWidth="1"/>
  </cols>
  <sheetData>
    <row r="1" spans="1:1" s="175" customFormat="1" ht="93" customHeight="1">
      <c r="A1" s="175" t="s">
        <v>159</v>
      </c>
    </row>
    <row r="20" spans="2:15" s="98" customFormat="1" ht="13.5">
      <c r="B20" s="81"/>
      <c r="C20" s="82">
        <v>2023</v>
      </c>
      <c r="D20" s="81">
        <f>C20+1</f>
        <v>2024</v>
      </c>
      <c r="E20" s="82">
        <f>D20+1</f>
        <v>2025</v>
      </c>
      <c r="F20" s="81">
        <f t="shared" ref="F20:M20" si="0">E20+1</f>
        <v>2026</v>
      </c>
      <c r="G20" s="82">
        <f t="shared" si="0"/>
        <v>2027</v>
      </c>
      <c r="H20" s="81">
        <f t="shared" si="0"/>
        <v>2028</v>
      </c>
      <c r="I20" s="82">
        <f t="shared" si="0"/>
        <v>2029</v>
      </c>
      <c r="J20" s="81">
        <f t="shared" si="0"/>
        <v>2030</v>
      </c>
      <c r="K20" s="82">
        <f t="shared" si="0"/>
        <v>2031</v>
      </c>
      <c r="L20" s="81">
        <f t="shared" si="0"/>
        <v>2032</v>
      </c>
      <c r="M20" s="81">
        <f t="shared" si="0"/>
        <v>2033</v>
      </c>
    </row>
    <row r="21" spans="2:15" ht="38.1" customHeight="1">
      <c r="B21" s="4" t="s">
        <v>7</v>
      </c>
      <c r="C21" s="39">
        <v>1053.104</v>
      </c>
      <c r="D21" s="38">
        <v>1077.0104017850877</v>
      </c>
      <c r="E21" s="39">
        <v>1044.2462580995041</v>
      </c>
      <c r="F21" s="38">
        <v>1022.7174257044333</v>
      </c>
      <c r="G21" s="39">
        <v>1097.7646605901095</v>
      </c>
      <c r="H21" s="38">
        <v>1190.7059690505721</v>
      </c>
      <c r="I21" s="39">
        <v>1240.9957751497971</v>
      </c>
      <c r="J21" s="38">
        <v>1159.6560886154712</v>
      </c>
      <c r="K21" s="39">
        <v>1121.7843573486757</v>
      </c>
      <c r="L21" s="38">
        <v>985.20890514616201</v>
      </c>
      <c r="M21" s="39">
        <v>963.20271507781558</v>
      </c>
    </row>
    <row r="22" spans="2:15" ht="38.1" customHeight="1">
      <c r="B22" s="4" t="s">
        <v>8</v>
      </c>
      <c r="C22" s="39">
        <v>1065.6706318731599</v>
      </c>
      <c r="D22" s="38">
        <v>1132.5590877107759</v>
      </c>
      <c r="E22" s="39">
        <v>1153.1078672909589</v>
      </c>
      <c r="F22" s="38">
        <v>1147.297337992961</v>
      </c>
      <c r="G22" s="39">
        <v>1123.700054511085</v>
      </c>
      <c r="H22" s="38">
        <v>1248.8305103297289</v>
      </c>
      <c r="I22" s="39">
        <v>1240.596046155011</v>
      </c>
      <c r="J22" s="38">
        <v>1236.6170277842759</v>
      </c>
      <c r="K22" s="39">
        <v>1309.875426686021</v>
      </c>
      <c r="L22" s="38">
        <v>1339.6434044416019</v>
      </c>
      <c r="M22" s="39">
        <v>1324.7774401079851</v>
      </c>
      <c r="O22" t="s">
        <v>6</v>
      </c>
    </row>
    <row r="23" spans="2:15" ht="15.6" customHeight="1">
      <c r="B23" s="4" t="s">
        <v>37</v>
      </c>
      <c r="C23" s="70">
        <v>-12.566631873159849</v>
      </c>
      <c r="D23" s="71">
        <v>-55.548685925688233</v>
      </c>
      <c r="E23" s="70">
        <v>-108.86160919145482</v>
      </c>
      <c r="F23" s="71">
        <v>-124.57991228852779</v>
      </c>
      <c r="G23" s="70">
        <v>-25.935393920975457</v>
      </c>
      <c r="H23" s="71">
        <v>-58.124541279156801</v>
      </c>
      <c r="I23" s="70">
        <v>0.3997289947860736</v>
      </c>
      <c r="J23" s="71">
        <v>-76.960939168804771</v>
      </c>
      <c r="K23" s="70">
        <v>-188.09106933734529</v>
      </c>
      <c r="L23" s="71">
        <v>-354.43449929543988</v>
      </c>
      <c r="M23" s="70">
        <v>-361.57472503016947</v>
      </c>
    </row>
    <row r="24" spans="2:15" ht="38.1" customHeight="1">
      <c r="B24" s="4" t="s">
        <v>38</v>
      </c>
      <c r="C24" s="60">
        <v>-1.1792228759341073E-2</v>
      </c>
      <c r="D24" s="69">
        <v>-4.9047053287054478E-2</v>
      </c>
      <c r="E24" s="60">
        <v>-9.4407134214778726E-2</v>
      </c>
      <c r="F24" s="69">
        <v>-0.10858554985097693</v>
      </c>
      <c r="G24" s="60">
        <v>-2.30803529970992E-2</v>
      </c>
      <c r="H24" s="69">
        <v>-4.6543178436447848E-2</v>
      </c>
      <c r="I24" s="60">
        <v>3.2220721323831137E-4</v>
      </c>
      <c r="J24" s="69">
        <v>-6.2235063434878057E-2</v>
      </c>
      <c r="K24" s="60">
        <v>-0.14359462396604755</v>
      </c>
      <c r="L24" s="69">
        <v>-0.26457376501859264</v>
      </c>
      <c r="M24" s="60">
        <v>-0.27293242931484163</v>
      </c>
    </row>
    <row r="26" spans="2:15">
      <c r="C26" s="68"/>
      <c r="D26" s="68"/>
      <c r="E26" s="68"/>
      <c r="F26" s="68"/>
      <c r="G26" s="68"/>
      <c r="H26" s="68"/>
      <c r="I26" s="68"/>
      <c r="J26" s="68"/>
      <c r="K26" s="68"/>
      <c r="L26" s="68"/>
      <c r="M26" s="68"/>
    </row>
    <row r="27" spans="2:15">
      <c r="C27" s="25"/>
      <c r="D27" s="25"/>
      <c r="E27" s="25"/>
      <c r="F27" s="25"/>
      <c r="G27" s="25"/>
      <c r="H27" s="25"/>
      <c r="I27" s="25"/>
      <c r="J27" s="25"/>
      <c r="K27" s="25"/>
      <c r="L27" s="25"/>
      <c r="M27" s="25"/>
    </row>
    <row r="29" spans="2:15">
      <c r="F29" t="s">
        <v>6</v>
      </c>
    </row>
  </sheetData>
  <mergeCells count="1">
    <mergeCell ref="A1:XFD1"/>
  </mergeCells>
  <hyperlinks>
    <hyperlink ref="A1" location="Contents!A1" display="Figure 6 - Expected scenario supply demand balance, 2023 to 2033 (TJ/day)" xr:uid="{B336D206-6761-479D-A10C-051D6C073587}"/>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7850C-BAF3-49B3-A394-E53DAFEB762D}">
  <dimension ref="A1:O29"/>
  <sheetViews>
    <sheetView showGridLines="0" zoomScaleNormal="100" workbookViewId="0">
      <pane ySplit="1" topLeftCell="A2" activePane="bottomLeft" state="frozen"/>
      <selection pane="bottomLeft" sqref="A1:XFD1"/>
    </sheetView>
  </sheetViews>
  <sheetFormatPr defaultRowHeight="14.25"/>
  <cols>
    <col min="1" max="26" width="9.625" customWidth="1"/>
  </cols>
  <sheetData>
    <row r="1" spans="1:1" s="175" customFormat="1" ht="93" customHeight="1">
      <c r="A1" s="175" t="s">
        <v>160</v>
      </c>
    </row>
    <row r="20" spans="2:15" s="98" customFormat="1" ht="13.5">
      <c r="B20" s="81"/>
      <c r="C20" s="82">
        <v>2023</v>
      </c>
      <c r="D20" s="81">
        <f>C20+1</f>
        <v>2024</v>
      </c>
      <c r="E20" s="82">
        <f>D20+1</f>
        <v>2025</v>
      </c>
      <c r="F20" s="81">
        <f t="shared" ref="F20:M20" si="0">E20+1</f>
        <v>2026</v>
      </c>
      <c r="G20" s="82">
        <f t="shared" si="0"/>
        <v>2027</v>
      </c>
      <c r="H20" s="81">
        <f t="shared" si="0"/>
        <v>2028</v>
      </c>
      <c r="I20" s="82">
        <f t="shared" si="0"/>
        <v>2029</v>
      </c>
      <c r="J20" s="81">
        <f t="shared" si="0"/>
        <v>2030</v>
      </c>
      <c r="K20" s="82">
        <f t="shared" si="0"/>
        <v>2031</v>
      </c>
      <c r="L20" s="81">
        <f t="shared" si="0"/>
        <v>2032</v>
      </c>
      <c r="M20" s="81">
        <f t="shared" si="0"/>
        <v>2033</v>
      </c>
    </row>
    <row r="21" spans="2:15" ht="38.1" customHeight="1">
      <c r="B21" s="4" t="s">
        <v>7</v>
      </c>
      <c r="C21" s="39">
        <v>1046.4373333333333</v>
      </c>
      <c r="D21" s="38">
        <v>1062.0104017850877</v>
      </c>
      <c r="E21" s="39">
        <v>1031.918688264554</v>
      </c>
      <c r="F21" s="38">
        <v>992.58616050206183</v>
      </c>
      <c r="G21" s="39">
        <v>959.4384019702004</v>
      </c>
      <c r="H21" s="38">
        <v>1020.8631334105198</v>
      </c>
      <c r="I21" s="39">
        <v>1100.9957751497971</v>
      </c>
      <c r="J21" s="38">
        <v>1042.2634446487027</v>
      </c>
      <c r="K21" s="39">
        <v>1018.3211194168514</v>
      </c>
      <c r="L21" s="38">
        <v>898.61960423233916</v>
      </c>
      <c r="M21" s="39">
        <v>868.02125375400374</v>
      </c>
    </row>
    <row r="22" spans="2:15" ht="38.1" customHeight="1">
      <c r="B22" s="4" t="s">
        <v>8</v>
      </c>
      <c r="C22" s="39">
        <v>1054.7082476645219</v>
      </c>
      <c r="D22" s="38">
        <v>1051.006291249113</v>
      </c>
      <c r="E22" s="39">
        <v>1040.6501733784451</v>
      </c>
      <c r="F22" s="38">
        <v>1010.031651758932</v>
      </c>
      <c r="G22" s="39">
        <v>1002.0148299967311</v>
      </c>
      <c r="H22" s="38">
        <v>957.74596188609303</v>
      </c>
      <c r="I22" s="39">
        <v>1005.975527306601</v>
      </c>
      <c r="J22" s="38">
        <v>1008.260865152407</v>
      </c>
      <c r="K22" s="39">
        <v>1052.597750606554</v>
      </c>
      <c r="L22" s="38">
        <v>1062.108250609293</v>
      </c>
      <c r="M22" s="39">
        <v>1092.474395508885</v>
      </c>
      <c r="O22" t="s">
        <v>6</v>
      </c>
    </row>
    <row r="23" spans="2:15" ht="15.6" customHeight="1">
      <c r="B23" s="4" t="s">
        <v>37</v>
      </c>
      <c r="C23" s="70">
        <v>-8.2709143311885782</v>
      </c>
      <c r="D23" s="71">
        <v>11.004110535974633</v>
      </c>
      <c r="E23" s="70">
        <v>-8.7314851138910399</v>
      </c>
      <c r="F23" s="71">
        <v>-17.445491256870127</v>
      </c>
      <c r="G23" s="70">
        <v>-42.576428026530721</v>
      </c>
      <c r="H23" s="71">
        <v>63.117171524426794</v>
      </c>
      <c r="I23" s="70">
        <v>95.020247843196103</v>
      </c>
      <c r="J23" s="71">
        <v>34.002579496295766</v>
      </c>
      <c r="K23" s="70">
        <v>-34.276631189702584</v>
      </c>
      <c r="L23" s="71">
        <v>-163.48864637695385</v>
      </c>
      <c r="M23" s="70">
        <v>-224.45314175488124</v>
      </c>
    </row>
    <row r="24" spans="2:15" ht="38.1" customHeight="1">
      <c r="B24" s="4" t="s">
        <v>38</v>
      </c>
      <c r="C24" s="60">
        <v>-7.8418978418943429E-3</v>
      </c>
      <c r="D24" s="69">
        <v>1.0470071042958582E-2</v>
      </c>
      <c r="E24" s="60">
        <v>-8.3904133562429425E-3</v>
      </c>
      <c r="F24" s="69">
        <v>-1.7272222337279691E-2</v>
      </c>
      <c r="G24" s="60">
        <v>-4.2490816255353843E-2</v>
      </c>
      <c r="H24" s="69">
        <v>6.5901788194574984E-2</v>
      </c>
      <c r="I24" s="60">
        <v>9.4455824484720147E-2</v>
      </c>
      <c r="J24" s="69">
        <v>3.3723990161173216E-2</v>
      </c>
      <c r="K24" s="60">
        <v>-3.2563846132058379E-2</v>
      </c>
      <c r="L24" s="69">
        <v>-0.15392842140447205</v>
      </c>
      <c r="M24" s="60">
        <v>-0.20545391514675163</v>
      </c>
    </row>
    <row r="26" spans="2:15">
      <c r="C26" s="68"/>
      <c r="D26" s="68"/>
      <c r="E26" s="68"/>
      <c r="F26" s="68"/>
      <c r="G26" s="68"/>
      <c r="H26" s="68"/>
      <c r="I26" s="68"/>
      <c r="J26" s="68"/>
      <c r="K26" s="68"/>
      <c r="L26" s="68"/>
      <c r="M26" s="68"/>
    </row>
    <row r="27" spans="2:15">
      <c r="C27" s="25"/>
      <c r="D27" s="25"/>
      <c r="E27" s="25"/>
      <c r="F27" s="25"/>
      <c r="G27" s="25"/>
      <c r="H27" s="25"/>
      <c r="I27" s="25"/>
      <c r="J27" s="25"/>
      <c r="K27" s="25"/>
      <c r="L27" s="25"/>
      <c r="M27" s="25"/>
    </row>
    <row r="29" spans="2:15">
      <c r="F29" t="s">
        <v>6</v>
      </c>
    </row>
  </sheetData>
  <mergeCells count="1">
    <mergeCell ref="A1:XFD1"/>
  </mergeCells>
  <hyperlinks>
    <hyperlink ref="A1" location="Contents!A1" display="Figure 7 - Low scenario supply demand balance, 2023 to 2033 (TJ/day)" xr:uid="{0CC2FA6C-0512-4F6D-9DD9-E6BD9C6B75CA}"/>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EC3BB-542D-46F8-9506-4BC0936FBAD4}">
  <dimension ref="A1:O27"/>
  <sheetViews>
    <sheetView showGridLines="0" zoomScaleNormal="100" workbookViewId="0">
      <pane ySplit="1" topLeftCell="A2" activePane="bottomLeft" state="frozen"/>
      <selection pane="bottomLeft" sqref="A1:XFD1"/>
    </sheetView>
  </sheetViews>
  <sheetFormatPr defaultRowHeight="14.25"/>
  <cols>
    <col min="1" max="26" width="9.625" customWidth="1"/>
  </cols>
  <sheetData>
    <row r="1" spans="1:1" s="175" customFormat="1" ht="93" customHeight="1">
      <c r="A1" s="175" t="s">
        <v>161</v>
      </c>
    </row>
    <row r="20" spans="2:15" s="98" customFormat="1" ht="13.5">
      <c r="B20" s="81"/>
      <c r="C20" s="82">
        <v>2023</v>
      </c>
      <c r="D20" s="81">
        <f>C20+1</f>
        <v>2024</v>
      </c>
      <c r="E20" s="82">
        <f>D20+1</f>
        <v>2025</v>
      </c>
      <c r="F20" s="81">
        <f t="shared" ref="F20:M20" si="0">E20+1</f>
        <v>2026</v>
      </c>
      <c r="G20" s="82">
        <f t="shared" si="0"/>
        <v>2027</v>
      </c>
      <c r="H20" s="81">
        <f t="shared" si="0"/>
        <v>2028</v>
      </c>
      <c r="I20" s="82">
        <f t="shared" si="0"/>
        <v>2029</v>
      </c>
      <c r="J20" s="81">
        <f t="shared" si="0"/>
        <v>2030</v>
      </c>
      <c r="K20" s="82">
        <f t="shared" si="0"/>
        <v>2031</v>
      </c>
      <c r="L20" s="81">
        <f t="shared" si="0"/>
        <v>2032</v>
      </c>
      <c r="M20" s="81">
        <f t="shared" si="0"/>
        <v>2033</v>
      </c>
    </row>
    <row r="21" spans="2:15" ht="38.1" customHeight="1">
      <c r="B21" s="4" t="s">
        <v>7</v>
      </c>
      <c r="C21" s="39">
        <v>1058.0940000000001</v>
      </c>
      <c r="D21" s="38">
        <v>1087.0104017850877</v>
      </c>
      <c r="E21" s="39">
        <v>1074.2462580995043</v>
      </c>
      <c r="F21" s="38">
        <v>1152.7174257044333</v>
      </c>
      <c r="G21" s="39">
        <v>1334.0979939234426</v>
      </c>
      <c r="H21" s="38">
        <v>1366.7059690505721</v>
      </c>
      <c r="I21" s="39">
        <v>1387.2957751497972</v>
      </c>
      <c r="J21" s="38">
        <v>1317.2132971091021</v>
      </c>
      <c r="K21" s="39">
        <v>1299.9845791591222</v>
      </c>
      <c r="L21" s="38">
        <v>1190.432168117447</v>
      </c>
      <c r="M21" s="39">
        <v>1139.8594013645306</v>
      </c>
    </row>
    <row r="22" spans="2:15" ht="38.1" customHeight="1">
      <c r="B22" s="4" t="s">
        <v>8</v>
      </c>
      <c r="C22" s="39">
        <v>1067.9393906300991</v>
      </c>
      <c r="D22" s="38">
        <v>1223.3277766802748</v>
      </c>
      <c r="E22" s="39">
        <v>1285.245014764914</v>
      </c>
      <c r="F22" s="38">
        <v>1225.136275623443</v>
      </c>
      <c r="G22" s="39">
        <v>1304.333844602827</v>
      </c>
      <c r="H22" s="38">
        <v>1437.7544313478111</v>
      </c>
      <c r="I22" s="39">
        <v>1399.2692844797662</v>
      </c>
      <c r="J22" s="38">
        <v>1403.322888261411</v>
      </c>
      <c r="K22" s="39">
        <v>1385.780291788345</v>
      </c>
      <c r="L22" s="38">
        <v>1324.4805692372199</v>
      </c>
      <c r="M22" s="39">
        <v>1303.695993184316</v>
      </c>
      <c r="O22" t="s">
        <v>6</v>
      </c>
    </row>
    <row r="23" spans="2:15" ht="15.6" customHeight="1">
      <c r="B23" s="4" t="s">
        <v>37</v>
      </c>
      <c r="C23" s="70">
        <v>-9.8453906300990184</v>
      </c>
      <c r="D23" s="71">
        <v>-136.31737489518719</v>
      </c>
      <c r="E23" s="70">
        <v>-210.9987566654097</v>
      </c>
      <c r="F23" s="71">
        <v>-72.418849919009745</v>
      </c>
      <c r="G23" s="70">
        <v>29.764149320615616</v>
      </c>
      <c r="H23" s="71">
        <v>-71.048462297238984</v>
      </c>
      <c r="I23" s="70">
        <v>-11.97350932996892</v>
      </c>
      <c r="J23" s="71">
        <v>-86.109591152308894</v>
      </c>
      <c r="K23" s="70">
        <v>-85.795712629222862</v>
      </c>
      <c r="L23" s="71">
        <v>-134.04840111977296</v>
      </c>
      <c r="M23" s="70">
        <v>-163.83659181978533</v>
      </c>
    </row>
    <row r="24" spans="2:15" ht="38.1" customHeight="1">
      <c r="B24" s="4" t="s">
        <v>38</v>
      </c>
      <c r="C24" s="60">
        <v>-9.2190537370197591E-3</v>
      </c>
      <c r="D24" s="69">
        <v>-0.11143160279177955</v>
      </c>
      <c r="E24" s="60">
        <v>-0.164170064261252</v>
      </c>
      <c r="F24" s="69">
        <v>-5.9110852694454333E-2</v>
      </c>
      <c r="G24" s="60">
        <v>2.2819425750375186E-2</v>
      </c>
      <c r="H24" s="69">
        <v>-4.941627078181577E-2</v>
      </c>
      <c r="I24" s="60">
        <v>-8.5569728877601618E-3</v>
      </c>
      <c r="J24" s="69">
        <v>-6.1361210504441224E-2</v>
      </c>
      <c r="K24" s="60">
        <v>-6.1911482749190908E-2</v>
      </c>
      <c r="L24" s="69">
        <v>-0.10120828061446958</v>
      </c>
      <c r="M24" s="60">
        <v>-0.12567085630109948</v>
      </c>
    </row>
    <row r="26" spans="2:15">
      <c r="C26" s="68"/>
      <c r="D26" s="68"/>
      <c r="E26" s="68"/>
      <c r="F26" s="68"/>
      <c r="G26" s="68"/>
      <c r="H26" s="68"/>
      <c r="I26" s="68"/>
      <c r="J26" s="68"/>
      <c r="K26" s="68"/>
      <c r="L26" s="68"/>
      <c r="M26" s="68"/>
    </row>
    <row r="27" spans="2:15">
      <c r="C27" s="25"/>
      <c r="D27" s="25"/>
      <c r="E27" s="25"/>
      <c r="F27" s="25"/>
      <c r="G27" s="25"/>
      <c r="H27" s="25"/>
      <c r="I27" s="25"/>
      <c r="J27" s="25"/>
      <c r="K27" s="25"/>
      <c r="L27" s="25"/>
      <c r="M27" s="25"/>
    </row>
  </sheetData>
  <mergeCells count="1">
    <mergeCell ref="A1:XFD1"/>
  </mergeCells>
  <hyperlinks>
    <hyperlink ref="A1" location="Contents!A1" display="Figure 8 - High scenario supply demand balance, 2023 to 2033 (TJ/day)" xr:uid="{01ACC463-2A6A-4226-8BCC-06B88A341C62}"/>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3.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DDA8C174949BA54B8880794E4B1F3867" ma:contentTypeVersion="4" ma:contentTypeDescription="" ma:contentTypeScope="" ma:versionID="b213ff0a4c2b52cb91886da136786a2a">
  <xsd:schema xmlns:xsd="http://www.w3.org/2001/XMLSchema" xmlns:xs="http://www.w3.org/2001/XMLSchema" xmlns:p="http://schemas.microsoft.com/office/2006/metadata/properties" xmlns:ns2="5d1a2284-45bc-4927-a9f9-e51f9f17c21a" targetNamespace="http://schemas.microsoft.com/office/2006/metadata/properties" ma:root="true" ma:fieldsID="d7359cebdf2e6c24079206d27ed26fa0"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b994cc4-7f41-4e65-94d7-7a31c6051a58}" ma:internalName="TaxCatchAll" ma:showField="CatchAllData" ma:web="206c8ad3-3cf8-40ce-a1f6-dec5b0d13cd6">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b994cc4-7f41-4e65-94d7-7a31c6051a58}" ma:internalName="TaxCatchAllLabel" ma:readOnly="true" ma:showField="CatchAllDataLabel" ma:web="206c8ad3-3cf8-40ce-a1f6-dec5b0d13cd6">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c36bc6de0bf403e9ed4dec84c72e21e xmlns="5d1a2284-45bc-4927-a9f9-e51f9f17c21a">
      <Terms xmlns="http://schemas.microsoft.com/office/infopath/2007/PartnerControls"/>
    </fc36bc6de0bf403e9ed4dec84c72e21e>
    <TaxCatchAll xmlns="5d1a2284-45bc-4927-a9f9-e51f9f17c21a" xsi:nil="true"/>
    <TaxKeywordTaxHTField xmlns="5d1a2284-45bc-4927-a9f9-e51f9f17c21a">
      <Terms xmlns="http://schemas.microsoft.com/office/infopath/2007/PartnerControls"/>
    </TaxKeywordTaxHTField>
  </documentManagement>
</p:properties>
</file>

<file path=customXml/itemProps1.xml><?xml version="1.0" encoding="utf-8"?>
<ds:datastoreItem xmlns:ds="http://schemas.openxmlformats.org/officeDocument/2006/customXml" ds:itemID="{A543FA1A-4EC8-4523-A506-BFF8E899D85E}">
  <ds:schemaRefs>
    <ds:schemaRef ds:uri="http://schemas.microsoft.com/sharepoint/v3/contenttype/forms"/>
  </ds:schemaRefs>
</ds:datastoreItem>
</file>

<file path=customXml/itemProps2.xml><?xml version="1.0" encoding="utf-8"?>
<ds:datastoreItem xmlns:ds="http://schemas.openxmlformats.org/officeDocument/2006/customXml" ds:itemID="{5FFFD54B-B297-4706-8F2F-26E542E24DD1}">
  <ds:schemaRefs>
    <ds:schemaRef ds:uri="Microsoft.SharePoint.Taxonomy.ContentTypeSync"/>
  </ds:schemaRefs>
</ds:datastoreItem>
</file>

<file path=customXml/itemProps3.xml><?xml version="1.0" encoding="utf-8"?>
<ds:datastoreItem xmlns:ds="http://schemas.openxmlformats.org/officeDocument/2006/customXml" ds:itemID="{E80F4573-BA62-4204-878A-FEA2562DE7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2B6087A-487C-4F8A-8EA6-927F736B060E}">
  <ds:schemaRefs>
    <ds:schemaRef ds:uri="http://www.w3.org/XML/1998/namespace"/>
    <ds:schemaRef ds:uri="http://schemas.microsoft.com/office/2006/documentManagement/types"/>
    <ds:schemaRef ds:uri="http://purl.org/dc/elements/1.1/"/>
    <ds:schemaRef ds:uri="5d1a2284-45bc-4927-a9f9-e51f9f17c21a"/>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vt:i4>
      </vt:variant>
    </vt:vector>
  </HeadingPairs>
  <TitlesOfParts>
    <vt:vector size="35" baseType="lpstr">
      <vt:lpstr>Contents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Figure 20</vt:lpstr>
      <vt:lpstr>Figure 21</vt:lpstr>
      <vt:lpstr>Figure 22</vt:lpstr>
      <vt:lpstr>Figure 23</vt:lpstr>
      <vt:lpstr>Figure 24</vt:lpstr>
      <vt:lpstr>Figure 25</vt:lpstr>
      <vt:lpstr>Figure 26</vt:lpstr>
      <vt:lpstr>Figure 27</vt:lpstr>
      <vt:lpstr>Figure 28</vt:lpstr>
      <vt:lpstr>Figure 29</vt:lpstr>
      <vt:lpstr>Figure 30</vt:lpstr>
      <vt:lpstr>Figure 31</vt:lpstr>
      <vt:lpstr>'Figure 10'!_Toc89428401</vt:lpstr>
      <vt:lpstr>'Figure 13'!_Toc89428401</vt:lpstr>
      <vt:lpstr>'Figure 3'!_Toc89428401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Gerry Devereux</dc:creator>
  <cp:keywords/>
  <dc:description/>
  <cp:lastModifiedBy>Sreeparna Saha</cp:lastModifiedBy>
  <cp:revision/>
  <dcterms:created xsi:type="dcterms:W3CDTF">2021-11-17T07:27:00Z</dcterms:created>
  <dcterms:modified xsi:type="dcterms:W3CDTF">2023-12-13T04:47:37Z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0x0101002F0B48F8F4F7904196E710056827A09600DDA8C174949BA54B8880794E4B1F3867</vt:lpwstr>
  </property>
  <property fmtid="{D5CDD505-2E9C-101B-9397-08002B2CF9AE}" pid="3" name="_dlc_DocIdItemGuid">
    <vt:lpwstr>2d5a0da0-345a-4a97-bd3e-8c5ee423eeb5</vt:lpwstr>
  </property>
  <property fmtid="{D5CDD505-2E9C-101B-9397-08002B2CF9AE}" pid="4" name="TaxKeyword">
    <vt:lpwstr/>
  </property>
  <property fmtid="{D5CDD505-2E9C-101B-9397-08002B2CF9AE}" pid="5" name="AEMO Collaboration Document Type">
    <vt:lpwstr/>
  </property>
  <property fmtid="{D5CDD505-2E9C-101B-9397-08002B2CF9AE}" pid="6" name="TaxCatchAll">
    <vt:lpwstr/>
  </property>
  <property fmtid="{D5CDD505-2E9C-101B-9397-08002B2CF9AE}" pid="7" name="fc36bc6de0bf403e9ed4dec84c72e21e">
    <vt:lpwstr/>
  </property>
  <property fmtid="{D5CDD505-2E9C-101B-9397-08002B2CF9AE}" pid="8" name="TaxKeywordTaxHTField">
    <vt:lpwstr/>
  </property>
  <property fmtid="{D5CDD505-2E9C-101B-9397-08002B2CF9AE}" pid="9" name="MediaServiceImageTags">
    <vt:lpwstr/>
  </property>
  <property fmtid="{D5CDD505-2E9C-101B-9397-08002B2CF9AE}" pid="10" name="MSIP_Label_c1941c47-a837-430d-8559-fd118a72769e_Enabled">
    <vt:lpwstr>true</vt:lpwstr>
  </property>
  <property fmtid="{D5CDD505-2E9C-101B-9397-08002B2CF9AE}" pid="11" name="MSIP_Label_c1941c47-a837-430d-8559-fd118a72769e_SetDate">
    <vt:lpwstr>2023-11-09T01:04:16Z</vt:lpwstr>
  </property>
  <property fmtid="{D5CDD505-2E9C-101B-9397-08002B2CF9AE}" pid="12" name="MSIP_Label_c1941c47-a837-430d-8559-fd118a72769e_Method">
    <vt:lpwstr>Standard</vt:lpwstr>
  </property>
  <property fmtid="{D5CDD505-2E9C-101B-9397-08002B2CF9AE}" pid="13" name="MSIP_Label_c1941c47-a837-430d-8559-fd118a72769e_Name">
    <vt:lpwstr>Internal</vt:lpwstr>
  </property>
  <property fmtid="{D5CDD505-2E9C-101B-9397-08002B2CF9AE}" pid="14" name="MSIP_Label_c1941c47-a837-430d-8559-fd118a72769e_SiteId">
    <vt:lpwstr>320c999e-3876-4ad0-b401-d241068e9e60</vt:lpwstr>
  </property>
  <property fmtid="{D5CDD505-2E9C-101B-9397-08002B2CF9AE}" pid="15" name="MSIP_Label_c1941c47-a837-430d-8559-fd118a72769e_ActionId">
    <vt:lpwstr>58126973-71fd-48c3-add0-d320e35f950f</vt:lpwstr>
  </property>
  <property fmtid="{D5CDD505-2E9C-101B-9397-08002B2CF9AE}" pid="16" name="MSIP_Label_c1941c47-a837-430d-8559-fd118a72769e_ContentBits">
    <vt:lpwstr>0</vt:lpwstr>
  </property>
</Properties>
</file>